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l.msk\dfs\BaseFS\common\Others\ESG\ANNUAL ESG REPORTS_DATA\2021\"/>
    </mc:Choice>
  </mc:AlternateContent>
  <bookViews>
    <workbookView xWindow="120" yWindow="135" windowWidth="18975" windowHeight="9075" activeTab="2"/>
  </bookViews>
  <sheets>
    <sheet name="Environmental" sheetId="1" r:id="rId1"/>
    <sheet name="Social" sheetId="2" r:id="rId2"/>
    <sheet name="Governance" sheetId="3" r:id="rId3"/>
  </sheets>
  <calcPr calcId="162913"/>
</workbook>
</file>

<file path=xl/calcChain.xml><?xml version="1.0" encoding="utf-8"?>
<calcChain xmlns="http://schemas.openxmlformats.org/spreadsheetml/2006/main">
  <c r="E56" i="3" l="1"/>
  <c r="E57" i="3" s="1"/>
  <c r="E58" i="3" s="1"/>
  <c r="E59" i="3" s="1"/>
  <c r="E60" i="3" s="1"/>
  <c r="E61" i="3" s="1"/>
  <c r="E62" i="3" s="1"/>
  <c r="E63" i="3" s="1"/>
  <c r="E64" i="3" s="1"/>
  <c r="G93" i="3" l="1"/>
  <c r="G91" i="3"/>
  <c r="G83" i="3"/>
  <c r="C29" i="3" l="1"/>
  <c r="F49" i="3" s="1"/>
  <c r="E65" i="2"/>
  <c r="E66" i="2"/>
  <c r="E67" i="2"/>
  <c r="E64" i="2"/>
  <c r="C94" i="3"/>
  <c r="D91" i="3" s="1"/>
  <c r="E94" i="3"/>
  <c r="F91" i="3" s="1"/>
  <c r="G90" i="3"/>
  <c r="E86" i="3"/>
  <c r="F83" i="3" s="1"/>
  <c r="G84" i="3"/>
  <c r="G82" i="3"/>
  <c r="C86" i="3"/>
  <c r="D82" i="3" s="1"/>
  <c r="D92" i="3" l="1"/>
  <c r="F90" i="3"/>
  <c r="F93" i="3"/>
  <c r="D90" i="3"/>
  <c r="D93" i="3"/>
  <c r="F50" i="3"/>
  <c r="D49" i="3"/>
  <c r="F92" i="3"/>
  <c r="D50" i="3"/>
  <c r="G94" i="3"/>
  <c r="F82" i="3"/>
  <c r="F85" i="3"/>
  <c r="F84" i="3"/>
  <c r="D85" i="3"/>
  <c r="D84" i="3"/>
  <c r="G86" i="3"/>
  <c r="D83" i="3"/>
  <c r="L23" i="2"/>
  <c r="L25" i="2"/>
  <c r="L22" i="2"/>
  <c r="K23" i="2"/>
  <c r="K25" i="2"/>
  <c r="K22" i="2"/>
  <c r="E41" i="2"/>
  <c r="E40" i="2"/>
  <c r="E7" i="2"/>
  <c r="E5" i="2"/>
  <c r="E4" i="2"/>
  <c r="D8" i="2"/>
  <c r="C8" i="2"/>
  <c r="D6" i="2"/>
  <c r="C6" i="2"/>
  <c r="G25" i="1" l="1"/>
  <c r="G26" i="1"/>
  <c r="G27" i="1"/>
  <c r="G28" i="1"/>
  <c r="G29" i="1"/>
  <c r="G24" i="1"/>
  <c r="F17" i="1"/>
  <c r="F16" i="1"/>
  <c r="F12" i="1"/>
  <c r="F11" i="1"/>
  <c r="F5" i="1"/>
  <c r="F6" i="1"/>
  <c r="F4" i="1"/>
  <c r="J25" i="2" l="1"/>
  <c r="H25" i="2"/>
  <c r="F25" i="2"/>
  <c r="D25" i="2"/>
  <c r="J24" i="2"/>
  <c r="H24" i="2"/>
  <c r="E24" i="2"/>
  <c r="L24" i="2" s="1"/>
  <c r="C24" i="2"/>
  <c r="K24" i="2" s="1"/>
  <c r="J23" i="2"/>
  <c r="H23" i="2"/>
  <c r="F23" i="2"/>
  <c r="D23" i="2"/>
  <c r="J22" i="2"/>
  <c r="H22" i="2"/>
  <c r="F22" i="2"/>
  <c r="D22" i="2"/>
  <c r="D24" i="2" l="1"/>
  <c r="F24" i="2"/>
</calcChain>
</file>

<file path=xl/sharedStrings.xml><?xml version="1.0" encoding="utf-8"?>
<sst xmlns="http://schemas.openxmlformats.org/spreadsheetml/2006/main" count="360" uniqueCount="212">
  <si>
    <t>units</t>
  </si>
  <si>
    <t>-</t>
  </si>
  <si>
    <t>MWt*h</t>
  </si>
  <si>
    <t>Gkal</t>
  </si>
  <si>
    <t>litres</t>
  </si>
  <si>
    <t>Energy consumption</t>
  </si>
  <si>
    <t>1.</t>
  </si>
  <si>
    <t>Volume of energy resources used</t>
  </si>
  <si>
    <t>2.</t>
  </si>
  <si>
    <t>Water consumption</t>
  </si>
  <si>
    <t>3.</t>
  </si>
  <si>
    <t>Emissions of greenhouse gases</t>
  </si>
  <si>
    <t>Emissions</t>
  </si>
  <si>
    <t>Units</t>
  </si>
  <si>
    <t xml:space="preserve"> CO2, tonnes </t>
  </si>
  <si>
    <t xml:space="preserve">CO2, tonnes </t>
  </si>
  <si>
    <t>GHG emissions were calculated in accordance with the requirements of GHG Protocol Corporate Accounting and Reporting Standard, and GHG Protocol Scope 2</t>
  </si>
  <si>
    <t>Guidance. The sources of emissions factors used for GHG emissions calculation were 2006 IPCC Guidelines for National Greenhouse Gas Inventories and the IEA 2020</t>
  </si>
  <si>
    <t>emission factors. The GWPs were retrieved from the IPCC’s Assessment Report 5.</t>
  </si>
  <si>
    <t>4.</t>
  </si>
  <si>
    <t>Waste</t>
  </si>
  <si>
    <t>Circulation method</t>
  </si>
  <si>
    <t>Hazardous (luminescent lamps)</t>
  </si>
  <si>
    <t>Un.</t>
  </si>
  <si>
    <t xml:space="preserve">Utilization through third parties </t>
  </si>
  <si>
    <t>Medium-hazardous: used cartridges, batteries, discs</t>
  </si>
  <si>
    <t>kg</t>
  </si>
  <si>
    <t>Utilization through third parties</t>
  </si>
  <si>
    <t>Low-hazardous</t>
  </si>
  <si>
    <t>storage at landfill site</t>
  </si>
  <si>
    <t>Non-hazardous</t>
  </si>
  <si>
    <t xml:space="preserve">Recycled waste </t>
  </si>
  <si>
    <t xml:space="preserve">recycling </t>
  </si>
  <si>
    <t xml:space="preserve">(paper and cardboard) </t>
  </si>
  <si>
    <t>Total number of employees</t>
  </si>
  <si>
    <t xml:space="preserve">  Men</t>
  </si>
  <si>
    <t xml:space="preserve">  Women</t>
  </si>
  <si>
    <t>Training hours for employees</t>
  </si>
  <si>
    <t>Employee headcount</t>
  </si>
  <si>
    <t xml:space="preserve">Training hours  </t>
  </si>
  <si>
    <t>men</t>
  </si>
  <si>
    <t>women</t>
  </si>
  <si>
    <t>Number</t>
  </si>
  <si>
    <t>%</t>
  </si>
  <si>
    <t>Top management</t>
  </si>
  <si>
    <t>Management</t>
  </si>
  <si>
    <t>Employees</t>
  </si>
  <si>
    <t>Total employee headcount</t>
  </si>
  <si>
    <t>5.</t>
  </si>
  <si>
    <t>YoY change</t>
  </si>
  <si>
    <t>Electricity consumption</t>
  </si>
  <si>
    <t>Heating consumption</t>
  </si>
  <si>
    <t xml:space="preserve">Diesel fuel </t>
  </si>
  <si>
    <t>N/A</t>
  </si>
  <si>
    <t>% of total</t>
  </si>
  <si>
    <t>YoY</t>
  </si>
  <si>
    <t>-2p.p</t>
  </si>
  <si>
    <t>+2p.p</t>
  </si>
  <si>
    <t>&lt; 30 years of age</t>
  </si>
  <si>
    <t>30-50 years of age</t>
  </si>
  <si>
    <t>50+ years of age</t>
  </si>
  <si>
    <t>All employees</t>
  </si>
  <si>
    <t>Other employees</t>
  </si>
  <si>
    <t>Salary</t>
  </si>
  <si>
    <t>Bonuses, incl RSUs</t>
  </si>
  <si>
    <t>Cost compensation (business trips)</t>
  </si>
  <si>
    <t>Other types of remuneration</t>
  </si>
  <si>
    <t>Total</t>
  </si>
  <si>
    <t xml:space="preserve">Salary </t>
  </si>
  <si>
    <t xml:space="preserve">Bonuses, including RSUs </t>
  </si>
  <si>
    <t xml:space="preserve">Other types of remuneration </t>
  </si>
  <si>
    <t xml:space="preserve">Cost compensations </t>
  </si>
  <si>
    <t>Basic remuneration</t>
  </si>
  <si>
    <t>Short-term bonuses</t>
  </si>
  <si>
    <t>Long-term bonuses</t>
  </si>
  <si>
    <t>Structure of remuneration for top management in 2020 as % of total</t>
  </si>
  <si>
    <t>6.</t>
  </si>
  <si>
    <t xml:space="preserve">Partner charities </t>
  </si>
  <si>
    <t>Successful projects</t>
  </si>
  <si>
    <t>Number of donations</t>
  </si>
  <si>
    <t>Volume of donations, RUBmn</t>
  </si>
  <si>
    <t>7.</t>
  </si>
  <si>
    <t>Children</t>
  </si>
  <si>
    <t>Elderly</t>
  </si>
  <si>
    <t>Nature</t>
  </si>
  <si>
    <t>Animals</t>
  </si>
  <si>
    <t>Adults</t>
  </si>
  <si>
    <t>8.</t>
  </si>
  <si>
    <t>Gender split of donors, % of total</t>
  </si>
  <si>
    <t>Part-time working employees</t>
  </si>
  <si>
    <t>~5%</t>
  </si>
  <si>
    <t>Share of employees working part-time</t>
  </si>
  <si>
    <t>Employee turnover</t>
  </si>
  <si>
    <t>Turnover</t>
  </si>
  <si>
    <t>Incidents of discrimination</t>
  </si>
  <si>
    <t>Employee assessment</t>
  </si>
  <si>
    <t>Participaing employees, % of total</t>
  </si>
  <si>
    <t>Frequency</t>
  </si>
  <si>
    <t>Annual</t>
  </si>
  <si>
    <t>Return from parental leave</t>
  </si>
  <si>
    <t>Number of returns</t>
  </si>
  <si>
    <t>% of returns as share of total</t>
  </si>
  <si>
    <t xml:space="preserve">from natural resources </t>
  </si>
  <si>
    <t>from water service companies</t>
  </si>
  <si>
    <t>water discharge through service companies</t>
  </si>
  <si>
    <t xml:space="preserve">Direct </t>
  </si>
  <si>
    <t xml:space="preserve">Indirect </t>
  </si>
  <si>
    <t>Board composition</t>
  </si>
  <si>
    <t>Executive directors</t>
  </si>
  <si>
    <t>Other non-executive directors</t>
  </si>
  <si>
    <t>Independent directors</t>
  </si>
  <si>
    <t>Total number of directors</t>
  </si>
  <si>
    <t>Gender composition of the Board</t>
  </si>
  <si>
    <t>June 2021</t>
  </si>
  <si>
    <t>More details can be found here: https://corp.mail.ru/en/investors/management/</t>
  </si>
  <si>
    <t>Member</t>
  </si>
  <si>
    <t>Joined the board</t>
  </si>
  <si>
    <t>Tenure, full years</t>
  </si>
  <si>
    <t>Jan Bune</t>
  </si>
  <si>
    <t>Dmitry Grishin</t>
  </si>
  <si>
    <t>Dmitry Sergeev</t>
  </si>
  <si>
    <t>Vladimir Gabrielyan</t>
  </si>
  <si>
    <t>Jaco Van Der Merwe</t>
  </si>
  <si>
    <t>Sang Hun Kim</t>
  </si>
  <si>
    <t>Uliana Antonova</t>
  </si>
  <si>
    <t>Charles Searle</t>
  </si>
  <si>
    <t>Mark Remon Sorour</t>
  </si>
  <si>
    <t>Average</t>
  </si>
  <si>
    <t>Lev Khasis</t>
  </si>
  <si>
    <t>October 2013</t>
  </si>
  <si>
    <t>March 2012</t>
  </si>
  <si>
    <t>October 2018</t>
  </si>
  <si>
    <t>December 2018</t>
  </si>
  <si>
    <t>May 2019</t>
  </si>
  <si>
    <t>December 2019</t>
  </si>
  <si>
    <t>February 2011</t>
  </si>
  <si>
    <t>February 2012</t>
  </si>
  <si>
    <t>August 2010</t>
  </si>
  <si>
    <t>Status</t>
  </si>
  <si>
    <t>Age</t>
  </si>
  <si>
    <t>Independent Director</t>
  </si>
  <si>
    <t>Co-founder, Chairman of the Board, Non-executive Director</t>
  </si>
  <si>
    <t>Non-executive Director</t>
  </si>
  <si>
    <t>Executive Director</t>
  </si>
  <si>
    <t>Number of independent or non-executive directors with industry experience</t>
  </si>
  <si>
    <t>% of total such directors</t>
  </si>
  <si>
    <t>Share ownership by Directors*</t>
  </si>
  <si>
    <t>Name</t>
  </si>
  <si>
    <t>Ordinary shares/GDRs (direct and indirect)</t>
  </si>
  <si>
    <t>Total % of the Company's issued share capital</t>
  </si>
  <si>
    <t>*as of FY20</t>
  </si>
  <si>
    <t>9.</t>
  </si>
  <si>
    <t>Number of shares outstanding and voting rights</t>
  </si>
  <si>
    <t>Shares in total</t>
  </si>
  <si>
    <t>Number of shares</t>
  </si>
  <si>
    <t>Number of votes/share</t>
  </si>
  <si>
    <t xml:space="preserve">Ordinary shares  ($0.000005 par value each) </t>
  </si>
  <si>
    <t xml:space="preserve">Class A shares  ($0.000005 par value each) </t>
  </si>
  <si>
    <t>10.</t>
  </si>
  <si>
    <t>Prosus</t>
  </si>
  <si>
    <t>Shareholder</t>
  </si>
  <si>
    <t>Alibaba</t>
  </si>
  <si>
    <t>MFT</t>
  </si>
  <si>
    <t>Other</t>
  </si>
  <si>
    <t>Tencent</t>
  </si>
  <si>
    <t>Stake</t>
  </si>
  <si>
    <t>11.</t>
  </si>
  <si>
    <t>12.</t>
  </si>
  <si>
    <t>Audit Committee members</t>
  </si>
  <si>
    <t xml:space="preserve">Sang Hun Kim </t>
  </si>
  <si>
    <t>Jan Buné, Chairman</t>
  </si>
  <si>
    <t>Remuneration Committee members</t>
  </si>
  <si>
    <t xml:space="preserve">Dmitry Grishin, Chairman </t>
  </si>
  <si>
    <t xml:space="preserve">Charles Searle </t>
  </si>
  <si>
    <t>13.</t>
  </si>
  <si>
    <t>Employee splits by position, age and  gender</t>
  </si>
  <si>
    <t>New hires</t>
  </si>
  <si>
    <t>Average number of training hours per employee</t>
  </si>
  <si>
    <t>Breakdown of the number of training/learning hours by position</t>
  </si>
  <si>
    <t>Split of what our users donate towards</t>
  </si>
  <si>
    <t>Shareholders: voting interest breakdown</t>
  </si>
  <si>
    <t>Shareholders: economic interest breakdown</t>
  </si>
  <si>
    <t>* As of December 2020</t>
  </si>
  <si>
    <t>Remuneration of Directors, RUBmn</t>
  </si>
  <si>
    <t>Remuneration of key management personnel, RUBmn</t>
  </si>
  <si>
    <r>
      <t>m</t>
    </r>
    <r>
      <rPr>
        <vertAlign val="superscript"/>
        <sz val="10"/>
        <color rgb="FF000000"/>
        <rFont val="Arial"/>
        <family val="2"/>
        <charset val="204"/>
      </rPr>
      <t>3</t>
    </r>
  </si>
  <si>
    <t>Donation activity through Dobro Mail.ru</t>
  </si>
  <si>
    <t>All data on this page is presented for the core/consolidated businesses only, excluding joint ventures and material associates</t>
  </si>
  <si>
    <t>Audit Committee composition</t>
  </si>
  <si>
    <t>Average board member tenure and term expiry*</t>
  </si>
  <si>
    <t>2021 AGM</t>
  </si>
  <si>
    <t>Expiry of Term**</t>
  </si>
  <si>
    <t xml:space="preserve">** AGM meetings occur every two years, next one is currently expected in 2023 </t>
  </si>
  <si>
    <t>Jan Buné</t>
  </si>
  <si>
    <t>Chairman</t>
  </si>
  <si>
    <t>Committee Status</t>
  </si>
  <si>
    <t>Board status</t>
  </si>
  <si>
    <t>14.</t>
  </si>
  <si>
    <t>Board Committees</t>
  </si>
  <si>
    <t>Audit Committee</t>
  </si>
  <si>
    <t>Remuneration Committee</t>
  </si>
  <si>
    <t>15.</t>
  </si>
  <si>
    <t>Remuneration Committee composition</t>
  </si>
  <si>
    <t>16.</t>
  </si>
  <si>
    <t xml:space="preserve">  Audit Committee</t>
  </si>
  <si>
    <t xml:space="preserve">  Remuneration Committee</t>
  </si>
  <si>
    <t>Board and Committee participation data</t>
  </si>
  <si>
    <t>Average Board meeting attendance , % of members</t>
  </si>
  <si>
    <t>Average Committee meeting attendance:</t>
  </si>
  <si>
    <t>Number of Committee meetings held:</t>
  </si>
  <si>
    <t>Number of Board meetings held</t>
  </si>
  <si>
    <t>Board member status and average age*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</si>
</sst>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_-* #,##0.0\ _₽_-;\-* #,##0.0\ _₽_-;_-* &quot;-&quot;??\ _₽_-;_-@_-"/>
    <numFmt numFmtId="168" formatCode="0.0%"/>
    <numFmt numFmtId="169" formatCode="[$-419]mmmm\ yyyy;@"/>
    <numFmt numFmtId="170" formatCode="0.00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3" borderId="0" xfId="0" applyFont="1" applyFill="1"/>
    <xf numFmtId="0" fontId="6" fillId="2" borderId="0" xfId="0" applyFont="1" applyFill="1"/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11" xfId="0" applyFont="1" applyFill="1" applyBorder="1"/>
    <xf numFmtId="0" fontId="6" fillId="2" borderId="14" xfId="0" applyFont="1" applyFill="1" applyBorder="1"/>
    <xf numFmtId="166" fontId="4" fillId="2" borderId="5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4" xfId="0" applyFont="1" applyFill="1" applyBorder="1"/>
    <xf numFmtId="9" fontId="8" fillId="2" borderId="8" xfId="2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9" fontId="8" fillId="2" borderId="4" xfId="2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9" fontId="4" fillId="2" borderId="4" xfId="2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6" fillId="2" borderId="6" xfId="0" applyFont="1" applyFill="1" applyBorder="1"/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9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9" fontId="4" fillId="2" borderId="5" xfId="2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6" fillId="2" borderId="0" xfId="0" applyNumberFormat="1" applyFont="1" applyFill="1"/>
    <xf numFmtId="0" fontId="7" fillId="2" borderId="1" xfId="0" applyFont="1" applyFill="1" applyBorder="1" applyAlignment="1">
      <alignment horizontal="center" vertical="center"/>
    </xf>
    <xf numFmtId="168" fontId="4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/>
    <xf numFmtId="166" fontId="4" fillId="2" borderId="5" xfId="0" applyNumberFormat="1" applyFont="1" applyFill="1" applyBorder="1" applyAlignment="1">
      <alignment vertical="center" wrapText="1"/>
    </xf>
    <xf numFmtId="166" fontId="4" fillId="2" borderId="5" xfId="1" applyNumberFormat="1" applyFont="1" applyFill="1" applyBorder="1" applyAlignment="1">
      <alignment vertical="center"/>
    </xf>
    <xf numFmtId="166" fontId="4" fillId="2" borderId="5" xfId="1" applyNumberFormat="1" applyFont="1" applyFill="1" applyBorder="1" applyAlignment="1">
      <alignment vertical="center" wrapText="1"/>
    </xf>
    <xf numFmtId="0" fontId="6" fillId="0" borderId="0" xfId="0" applyFont="1"/>
    <xf numFmtId="0" fontId="5" fillId="2" borderId="0" xfId="0" applyFont="1" applyFill="1"/>
    <xf numFmtId="0" fontId="5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6" fillId="2" borderId="8" xfId="2" applyFont="1" applyFill="1" applyBorder="1" applyAlignment="1">
      <alignment horizontal="center"/>
    </xf>
    <xf numFmtId="9" fontId="6" fillId="2" borderId="12" xfId="2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6" fillId="2" borderId="4" xfId="2" applyFont="1" applyFill="1" applyBorder="1" applyAlignment="1">
      <alignment horizontal="center"/>
    </xf>
    <xf numFmtId="9" fontId="6" fillId="2" borderId="10" xfId="2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9" fontId="5" fillId="2" borderId="4" xfId="2" applyFont="1" applyFill="1" applyBorder="1" applyAlignment="1">
      <alignment horizontal="center"/>
    </xf>
    <xf numFmtId="9" fontId="5" fillId="2" borderId="10" xfId="2" applyFont="1" applyFill="1" applyBorder="1" applyAlignment="1">
      <alignment horizontal="center"/>
    </xf>
    <xf numFmtId="9" fontId="6" fillId="2" borderId="1" xfId="2" applyFont="1" applyFill="1" applyBorder="1" applyAlignment="1">
      <alignment horizontal="center"/>
    </xf>
    <xf numFmtId="0" fontId="6" fillId="2" borderId="9" xfId="0" applyFont="1" applyFill="1" applyBorder="1"/>
    <xf numFmtId="0" fontId="0" fillId="0" borderId="1" xfId="0" applyBorder="1"/>
    <xf numFmtId="9" fontId="6" fillId="2" borderId="13" xfId="2" applyFont="1" applyFill="1" applyBorder="1" applyAlignment="1">
      <alignment horizontal="center"/>
    </xf>
    <xf numFmtId="9" fontId="6" fillId="2" borderId="2" xfId="2" applyFont="1" applyFill="1" applyBorder="1" applyAlignment="1">
      <alignment horizontal="center"/>
    </xf>
    <xf numFmtId="9" fontId="6" fillId="2" borderId="5" xfId="2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9" fontId="6" fillId="2" borderId="5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6" fillId="2" borderId="14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2" borderId="2" xfId="0" applyFont="1" applyFill="1" applyBorder="1" applyAlignment="1">
      <alignment horizontal="center"/>
    </xf>
    <xf numFmtId="9" fontId="6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left" vertical="center"/>
    </xf>
    <xf numFmtId="1" fontId="7" fillId="2" borderId="4" xfId="0" applyNumberFormat="1" applyFont="1" applyFill="1" applyBorder="1" applyAlignment="1">
      <alignment horizontal="center" vertical="center"/>
    </xf>
    <xf numFmtId="9" fontId="7" fillId="2" borderId="4" xfId="2" applyFont="1" applyFill="1" applyBorder="1" applyAlignment="1">
      <alignment horizontal="center" vertical="center"/>
    </xf>
    <xf numFmtId="0" fontId="5" fillId="2" borderId="14" xfId="0" applyFont="1" applyFill="1" applyBorder="1"/>
    <xf numFmtId="0" fontId="5" fillId="2" borderId="0" xfId="0" applyFont="1" applyFill="1" applyBorder="1"/>
    <xf numFmtId="9" fontId="7" fillId="2" borderId="5" xfId="2" applyFont="1" applyFill="1" applyBorder="1" applyAlignment="1">
      <alignment horizontal="center" vertical="center"/>
    </xf>
    <xf numFmtId="167" fontId="4" fillId="2" borderId="3" xfId="1" applyNumberFormat="1" applyFont="1" applyFill="1" applyBorder="1" applyAlignment="1">
      <alignment vertical="center"/>
    </xf>
    <xf numFmtId="9" fontId="6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5" fontId="6" fillId="2" borderId="0" xfId="0" applyNumberFormat="1" applyFont="1" applyFill="1"/>
    <xf numFmtId="0" fontId="5" fillId="3" borderId="0" xfId="0" applyFont="1" applyFill="1" applyBorder="1"/>
    <xf numFmtId="0" fontId="5" fillId="2" borderId="1" xfId="0" applyFont="1" applyFill="1" applyBorder="1"/>
    <xf numFmtId="168" fontId="6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6" fillId="2" borderId="3" xfId="0" applyFont="1" applyFill="1" applyBorder="1"/>
    <xf numFmtId="0" fontId="6" fillId="2" borderId="2" xfId="0" applyFont="1" applyFill="1" applyBorder="1"/>
    <xf numFmtId="169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6" fillId="2" borderId="3" xfId="2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5" fillId="0" borderId="1" xfId="0" applyFont="1" applyBorder="1"/>
    <xf numFmtId="0" fontId="6" fillId="2" borderId="13" xfId="0" applyFont="1" applyFill="1" applyBorder="1"/>
    <xf numFmtId="0" fontId="6" fillId="2" borderId="14" xfId="0" applyFont="1" applyFill="1" applyBorder="1" applyAlignment="1">
      <alignment horizontal="left"/>
    </xf>
    <xf numFmtId="0" fontId="6" fillId="2" borderId="5" xfId="0" applyFont="1" applyFill="1" applyBorder="1"/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2" xfId="0" applyFont="1" applyFill="1" applyBorder="1"/>
    <xf numFmtId="0" fontId="6" fillId="0" borderId="1" xfId="0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166" fontId="4" fillId="2" borderId="8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8" xfId="1" applyNumberFormat="1" applyFont="1" applyFill="1" applyBorder="1" applyAlignment="1">
      <alignment horizontal="center" vertical="center"/>
    </xf>
    <xf numFmtId="9" fontId="4" fillId="2" borderId="4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7" workbookViewId="0">
      <selection activeCell="F4" sqref="F4"/>
    </sheetView>
  </sheetViews>
  <sheetFormatPr defaultColWidth="8.7265625" defaultRowHeight="13" x14ac:dyDescent="0.6"/>
  <cols>
    <col min="1" max="1" width="2.7265625" style="11" customWidth="1"/>
    <col min="2" max="2" width="47" style="11" customWidth="1"/>
    <col min="3" max="3" width="12" style="11" bestFit="1" customWidth="1"/>
    <col min="4" max="4" width="13" style="11" customWidth="1"/>
    <col min="5" max="5" width="20.40625" style="11" customWidth="1"/>
    <col min="6" max="6" width="32.54296875" style="11" customWidth="1"/>
    <col min="7" max="7" width="11.40625" style="11" customWidth="1"/>
    <col min="8" max="16384" width="8.7265625" style="11"/>
  </cols>
  <sheetData>
    <row r="2" spans="1:6" ht="13.75" thickBot="1" x14ac:dyDescent="0.75">
      <c r="A2" s="11" t="s">
        <v>6</v>
      </c>
      <c r="B2" s="10" t="s">
        <v>7</v>
      </c>
      <c r="C2" s="10"/>
      <c r="D2" s="10"/>
      <c r="E2" s="10"/>
      <c r="F2" s="10"/>
    </row>
    <row r="3" spans="1:6" ht="13.75" thickBot="1" x14ac:dyDescent="0.75">
      <c r="B3" s="104" t="s">
        <v>5</v>
      </c>
      <c r="C3" s="2">
        <v>2019</v>
      </c>
      <c r="D3" s="3">
        <v>2020</v>
      </c>
      <c r="E3" s="1" t="s">
        <v>0</v>
      </c>
      <c r="F3" s="2" t="s">
        <v>49</v>
      </c>
    </row>
    <row r="4" spans="1:6" ht="13.75" thickBot="1" x14ac:dyDescent="0.75">
      <c r="B4" s="4" t="s">
        <v>50</v>
      </c>
      <c r="C4" s="62">
        <v>173473.71272000001</v>
      </c>
      <c r="D4" s="62">
        <v>178381.02906999999</v>
      </c>
      <c r="E4" s="7" t="s">
        <v>2</v>
      </c>
      <c r="F4" s="59">
        <f>D4/C4-1</f>
        <v>2.8288530135518464E-2</v>
      </c>
    </row>
    <row r="5" spans="1:6" ht="13.75" thickBot="1" x14ac:dyDescent="0.75">
      <c r="B5" s="4" t="s">
        <v>51</v>
      </c>
      <c r="C5" s="62">
        <v>57140</v>
      </c>
      <c r="D5" s="62">
        <v>80215.789999999994</v>
      </c>
      <c r="E5" s="7" t="s">
        <v>3</v>
      </c>
      <c r="F5" s="59">
        <f t="shared" ref="F5:F6" si="0">D5/C5-1</f>
        <v>0.40384651732586607</v>
      </c>
    </row>
    <row r="6" spans="1:6" ht="13.75" thickBot="1" x14ac:dyDescent="0.75">
      <c r="B6" s="4" t="s">
        <v>52</v>
      </c>
      <c r="C6" s="62">
        <v>18572</v>
      </c>
      <c r="D6" s="62">
        <v>15459</v>
      </c>
      <c r="E6" s="7" t="s">
        <v>4</v>
      </c>
      <c r="F6" s="59">
        <f t="shared" si="0"/>
        <v>-0.16761791944863236</v>
      </c>
    </row>
    <row r="8" spans="1:6" ht="13.75" thickBot="1" x14ac:dyDescent="0.75">
      <c r="A8" s="11" t="s">
        <v>8</v>
      </c>
      <c r="B8" s="10" t="s">
        <v>9</v>
      </c>
      <c r="C8" s="10"/>
      <c r="D8" s="10"/>
      <c r="E8" s="10"/>
      <c r="F8" s="10"/>
    </row>
    <row r="9" spans="1:6" ht="13.75" thickBot="1" x14ac:dyDescent="0.75">
      <c r="B9" s="5" t="s">
        <v>9</v>
      </c>
      <c r="C9" s="2">
        <v>2019</v>
      </c>
      <c r="D9" s="6">
        <v>2020</v>
      </c>
      <c r="E9" s="2" t="s">
        <v>0</v>
      </c>
      <c r="F9" s="2" t="s">
        <v>49</v>
      </c>
    </row>
    <row r="10" spans="1:6" ht="16.25" thickBot="1" x14ac:dyDescent="0.75">
      <c r="B10" s="4" t="s">
        <v>102</v>
      </c>
      <c r="C10" s="18">
        <v>1579</v>
      </c>
      <c r="D10" s="18" t="s">
        <v>1</v>
      </c>
      <c r="E10" s="7" t="s">
        <v>185</v>
      </c>
      <c r="F10" s="59" t="s">
        <v>53</v>
      </c>
    </row>
    <row r="11" spans="1:6" ht="16.25" thickBot="1" x14ac:dyDescent="0.75">
      <c r="B11" s="4" t="s">
        <v>103</v>
      </c>
      <c r="C11" s="18">
        <v>50448</v>
      </c>
      <c r="D11" s="18">
        <v>22306</v>
      </c>
      <c r="E11" s="7" t="s">
        <v>185</v>
      </c>
      <c r="F11" s="59">
        <f t="shared" ref="F11:F12" si="1">D11/C11-1</f>
        <v>-0.55784173802727555</v>
      </c>
    </row>
    <row r="12" spans="1:6" ht="16.25" thickBot="1" x14ac:dyDescent="0.75">
      <c r="B12" s="8" t="s">
        <v>104</v>
      </c>
      <c r="C12" s="18">
        <v>52023</v>
      </c>
      <c r="D12" s="18">
        <v>22306</v>
      </c>
      <c r="E12" s="7" t="s">
        <v>185</v>
      </c>
      <c r="F12" s="59">
        <f t="shared" si="1"/>
        <v>-0.5712281106433692</v>
      </c>
    </row>
    <row r="14" spans="1:6" ht="13.75" thickBot="1" x14ac:dyDescent="0.75">
      <c r="A14" s="11" t="s">
        <v>10</v>
      </c>
      <c r="B14" s="10" t="s">
        <v>11</v>
      </c>
      <c r="C14" s="10"/>
      <c r="D14" s="10"/>
      <c r="E14" s="10"/>
      <c r="F14" s="10"/>
    </row>
    <row r="15" spans="1:6" ht="13.75" thickBot="1" x14ac:dyDescent="0.75">
      <c r="B15" s="5" t="s">
        <v>12</v>
      </c>
      <c r="C15" s="2">
        <v>2019</v>
      </c>
      <c r="D15" s="6">
        <v>2020</v>
      </c>
      <c r="E15" s="2" t="s">
        <v>13</v>
      </c>
      <c r="F15" s="2" t="s">
        <v>49</v>
      </c>
    </row>
    <row r="16" spans="1:6" ht="13.75" thickBot="1" x14ac:dyDescent="0.75">
      <c r="B16" s="4" t="s">
        <v>105</v>
      </c>
      <c r="C16" s="63">
        <v>460.44992839196431</v>
      </c>
      <c r="D16" s="18">
        <v>473.4753800671777</v>
      </c>
      <c r="E16" s="7" t="s">
        <v>14</v>
      </c>
      <c r="F16" s="59">
        <f>D16/C16-1</f>
        <v>2.8288530135518464E-2</v>
      </c>
    </row>
    <row r="17" spans="1:7" ht="13.75" thickBot="1" x14ac:dyDescent="0.75">
      <c r="B17" s="4" t="s">
        <v>106</v>
      </c>
      <c r="C17" s="63">
        <v>80157.738039529781</v>
      </c>
      <c r="D17" s="64">
        <v>82425.282627656008</v>
      </c>
      <c r="E17" s="7" t="s">
        <v>15</v>
      </c>
      <c r="F17" s="59">
        <f>D17/C17-1</f>
        <v>2.8288530135518464E-2</v>
      </c>
    </row>
    <row r="18" spans="1:7" x14ac:dyDescent="0.6">
      <c r="B18" s="61" t="s">
        <v>16</v>
      </c>
    </row>
    <row r="19" spans="1:7" x14ac:dyDescent="0.6">
      <c r="B19" s="61" t="s">
        <v>17</v>
      </c>
    </row>
    <row r="20" spans="1:7" x14ac:dyDescent="0.6">
      <c r="B20" s="61" t="s">
        <v>18</v>
      </c>
    </row>
    <row r="22" spans="1:7" ht="13.75" thickBot="1" x14ac:dyDescent="0.75">
      <c r="A22" s="11" t="s">
        <v>19</v>
      </c>
      <c r="B22" s="10" t="s">
        <v>20</v>
      </c>
      <c r="C22" s="10"/>
      <c r="D22" s="10"/>
      <c r="E22" s="10"/>
      <c r="F22" s="10"/>
      <c r="G22" s="10"/>
    </row>
    <row r="23" spans="1:7" ht="13.75" thickBot="1" x14ac:dyDescent="0.75">
      <c r="B23" s="5" t="s">
        <v>20</v>
      </c>
      <c r="C23" s="2">
        <v>2019</v>
      </c>
      <c r="D23" s="6">
        <v>2020</v>
      </c>
      <c r="E23" s="2" t="s">
        <v>0</v>
      </c>
      <c r="F23" s="2" t="s">
        <v>21</v>
      </c>
      <c r="G23" s="2" t="s">
        <v>49</v>
      </c>
    </row>
    <row r="24" spans="1:7" ht="13.75" thickBot="1" x14ac:dyDescent="0.75">
      <c r="B24" s="4" t="s">
        <v>22</v>
      </c>
      <c r="C24" s="63">
        <v>720</v>
      </c>
      <c r="D24" s="18">
        <v>119</v>
      </c>
      <c r="E24" s="7" t="s">
        <v>23</v>
      </c>
      <c r="F24" s="7" t="s">
        <v>24</v>
      </c>
      <c r="G24" s="59">
        <f>D24/C24-1</f>
        <v>-0.83472222222222225</v>
      </c>
    </row>
    <row r="25" spans="1:7" ht="13.75" thickBot="1" x14ac:dyDescent="0.75">
      <c r="B25" s="4" t="s">
        <v>25</v>
      </c>
      <c r="C25" s="18">
        <v>703</v>
      </c>
      <c r="D25" s="18">
        <v>500</v>
      </c>
      <c r="E25" s="7" t="s">
        <v>26</v>
      </c>
      <c r="F25" s="7" t="s">
        <v>27</v>
      </c>
      <c r="G25" s="59">
        <f t="shared" ref="G25:G29" si="2">D25/C25-1</f>
        <v>-0.28876244665718354</v>
      </c>
    </row>
    <row r="26" spans="1:7" ht="13.75" thickBot="1" x14ac:dyDescent="0.75">
      <c r="B26" s="4" t="s">
        <v>28</v>
      </c>
      <c r="C26" s="18">
        <v>150</v>
      </c>
      <c r="D26" s="18">
        <v>61</v>
      </c>
      <c r="E26" s="7" t="s">
        <v>26</v>
      </c>
      <c r="F26" s="7" t="s">
        <v>29</v>
      </c>
      <c r="G26" s="59">
        <f t="shared" si="2"/>
        <v>-0.59333333333333327</v>
      </c>
    </row>
    <row r="27" spans="1:7" ht="16.25" thickBot="1" x14ac:dyDescent="0.75">
      <c r="B27" s="4" t="s">
        <v>30</v>
      </c>
      <c r="C27" s="18">
        <v>1105</v>
      </c>
      <c r="D27" s="18">
        <v>482</v>
      </c>
      <c r="E27" s="7" t="s">
        <v>185</v>
      </c>
      <c r="F27" s="7" t="s">
        <v>29</v>
      </c>
      <c r="G27" s="59">
        <f t="shared" si="2"/>
        <v>-0.56380090497737556</v>
      </c>
    </row>
    <row r="28" spans="1:7" x14ac:dyDescent="0.6">
      <c r="B28" s="9" t="s">
        <v>31</v>
      </c>
      <c r="C28" s="136">
        <v>1775</v>
      </c>
      <c r="D28" s="136">
        <v>870</v>
      </c>
      <c r="E28" s="138" t="s">
        <v>26</v>
      </c>
      <c r="F28" s="138" t="s">
        <v>32</v>
      </c>
      <c r="G28" s="140">
        <f t="shared" si="2"/>
        <v>-0.50985915492957745</v>
      </c>
    </row>
    <row r="29" spans="1:7" ht="13.75" thickBot="1" x14ac:dyDescent="0.75">
      <c r="B29" s="4" t="s">
        <v>33</v>
      </c>
      <c r="C29" s="137"/>
      <c r="D29" s="137"/>
      <c r="E29" s="139"/>
      <c r="F29" s="139"/>
      <c r="G29" s="141" t="e">
        <f t="shared" si="2"/>
        <v>#DIV/0!</v>
      </c>
    </row>
    <row r="33" spans="2:2" x14ac:dyDescent="0.6">
      <c r="B33" s="60" t="s">
        <v>187</v>
      </c>
    </row>
  </sheetData>
  <mergeCells count="5">
    <mergeCell ref="C28:C29"/>
    <mergeCell ref="D28:D29"/>
    <mergeCell ref="E28:E29"/>
    <mergeCell ref="F28:F29"/>
    <mergeCell ref="G28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C11" sqref="C11:D11"/>
    </sheetView>
  </sheetViews>
  <sheetFormatPr defaultColWidth="8.7265625" defaultRowHeight="13" x14ac:dyDescent="0.6"/>
  <cols>
    <col min="1" max="1" width="3" style="11" customWidth="1"/>
    <col min="2" max="2" width="50.1328125" style="11" customWidth="1"/>
    <col min="3" max="3" width="12" style="11" bestFit="1" customWidth="1"/>
    <col min="4" max="4" width="12.40625" style="11" bestFit="1" customWidth="1"/>
    <col min="5" max="6" width="8.7265625" style="11" bestFit="1" customWidth="1"/>
    <col min="7" max="7" width="9.1328125" style="11" bestFit="1" customWidth="1"/>
    <col min="8" max="12" width="8.7265625" style="11" bestFit="1" customWidth="1"/>
    <col min="13" max="16384" width="8.7265625" style="11"/>
  </cols>
  <sheetData>
    <row r="2" spans="1:12" ht="13.75" thickBot="1" x14ac:dyDescent="0.75">
      <c r="A2" s="11" t="s">
        <v>6</v>
      </c>
      <c r="B2" s="10" t="s">
        <v>38</v>
      </c>
      <c r="C2" s="10"/>
      <c r="D2" s="10"/>
      <c r="E2" s="10"/>
    </row>
    <row r="3" spans="1:12" ht="13.75" thickBot="1" x14ac:dyDescent="0.75">
      <c r="B3" s="30"/>
      <c r="C3" s="40">
        <v>2019</v>
      </c>
      <c r="D3" s="40">
        <v>2020</v>
      </c>
      <c r="E3" s="41" t="s">
        <v>55</v>
      </c>
    </row>
    <row r="4" spans="1:12" ht="13.75" thickBot="1" x14ac:dyDescent="0.75">
      <c r="B4" s="96" t="s">
        <v>34</v>
      </c>
      <c r="C4" s="97">
        <v>6334</v>
      </c>
      <c r="D4" s="97">
        <v>8842</v>
      </c>
      <c r="E4" s="98">
        <f>D4/C4-1</f>
        <v>0.39595832017682353</v>
      </c>
    </row>
    <row r="5" spans="1:12" ht="13.75" thickBot="1" x14ac:dyDescent="0.75">
      <c r="B5" s="26" t="s">
        <v>35</v>
      </c>
      <c r="C5" s="25">
        <v>4051</v>
      </c>
      <c r="D5" s="25">
        <v>5465.0999085505255</v>
      </c>
      <c r="E5" s="33">
        <f>D5/C5-1</f>
        <v>0.34907428006677987</v>
      </c>
    </row>
    <row r="6" spans="1:12" ht="13.75" thickBot="1" x14ac:dyDescent="0.75">
      <c r="B6" s="29" t="s">
        <v>54</v>
      </c>
      <c r="C6" s="22">
        <f>C5/C$4</f>
        <v>0.63956425639406378</v>
      </c>
      <c r="D6" s="22">
        <f>D5/D$4</f>
        <v>0.61808413351623226</v>
      </c>
      <c r="E6" s="34" t="s">
        <v>56</v>
      </c>
    </row>
    <row r="7" spans="1:12" ht="13.75" thickBot="1" x14ac:dyDescent="0.75">
      <c r="B7" s="27" t="s">
        <v>36</v>
      </c>
      <c r="C7" s="23">
        <v>2283</v>
      </c>
      <c r="D7" s="19">
        <v>3376.9000914494741</v>
      </c>
      <c r="E7" s="33">
        <f>D7/C7-1</f>
        <v>0.47915028096779411</v>
      </c>
    </row>
    <row r="8" spans="1:12" ht="13.75" thickBot="1" x14ac:dyDescent="0.75">
      <c r="B8" s="28" t="s">
        <v>54</v>
      </c>
      <c r="C8" s="24">
        <f>C7/C$4</f>
        <v>0.36043574360593622</v>
      </c>
      <c r="D8" s="24">
        <f>D7/D$4</f>
        <v>0.38191586648376769</v>
      </c>
      <c r="E8" s="35" t="s">
        <v>57</v>
      </c>
    </row>
    <row r="9" spans="1:12" x14ac:dyDescent="0.6">
      <c r="B9" s="60"/>
    </row>
    <row r="10" spans="1:12" ht="13.75" thickBot="1" x14ac:dyDescent="0.75">
      <c r="A10" s="11" t="s">
        <v>8</v>
      </c>
      <c r="B10" s="10" t="s">
        <v>175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75" thickBot="1" x14ac:dyDescent="0.75">
      <c r="B11" s="44"/>
      <c r="C11" s="142" t="s">
        <v>40</v>
      </c>
      <c r="D11" s="143"/>
      <c r="E11" s="142" t="s">
        <v>41</v>
      </c>
      <c r="F11" s="143"/>
      <c r="G11" s="142" t="s">
        <v>58</v>
      </c>
      <c r="H11" s="143"/>
      <c r="I11" s="142" t="s">
        <v>59</v>
      </c>
      <c r="J11" s="143"/>
      <c r="K11" s="142" t="s">
        <v>60</v>
      </c>
      <c r="L11" s="143"/>
    </row>
    <row r="12" spans="1:12" ht="13.75" thickBot="1" x14ac:dyDescent="0.75">
      <c r="B12" s="12"/>
      <c r="C12" s="54" t="s">
        <v>42</v>
      </c>
      <c r="D12" s="52" t="s">
        <v>43</v>
      </c>
      <c r="E12" s="52" t="s">
        <v>42</v>
      </c>
      <c r="F12" s="52" t="s">
        <v>43</v>
      </c>
      <c r="G12" s="52" t="s">
        <v>42</v>
      </c>
      <c r="H12" s="52" t="s">
        <v>54</v>
      </c>
      <c r="I12" s="52" t="s">
        <v>42</v>
      </c>
      <c r="J12" s="52" t="s">
        <v>54</v>
      </c>
      <c r="K12" s="52" t="s">
        <v>42</v>
      </c>
      <c r="L12" s="52" t="s">
        <v>54</v>
      </c>
    </row>
    <row r="13" spans="1:12" ht="13.75" thickBot="1" x14ac:dyDescent="0.75">
      <c r="B13" s="13" t="s">
        <v>44</v>
      </c>
      <c r="C13" s="25">
        <v>30</v>
      </c>
      <c r="D13" s="46">
        <v>0.83333333333333337</v>
      </c>
      <c r="E13" s="47">
        <v>6</v>
      </c>
      <c r="F13" s="46">
        <v>0.16666666666666666</v>
      </c>
      <c r="G13" s="7">
        <v>1</v>
      </c>
      <c r="H13" s="46">
        <v>1.1309658448314861E-4</v>
      </c>
      <c r="I13" s="7">
        <v>33</v>
      </c>
      <c r="J13" s="46">
        <v>3.7321872879439041E-3</v>
      </c>
      <c r="K13" s="7">
        <v>2</v>
      </c>
      <c r="L13" s="46">
        <v>2.2619316896629722E-4</v>
      </c>
    </row>
    <row r="14" spans="1:12" ht="13.75" thickBot="1" x14ac:dyDescent="0.75">
      <c r="B14" s="12" t="s">
        <v>45</v>
      </c>
      <c r="C14" s="25">
        <v>875</v>
      </c>
      <c r="D14" s="46">
        <v>0.6761978361669243</v>
      </c>
      <c r="E14" s="47">
        <v>419</v>
      </c>
      <c r="F14" s="46">
        <v>0.32380216383307575</v>
      </c>
      <c r="G14" s="7">
        <v>318</v>
      </c>
      <c r="H14" s="46">
        <v>3.5964713865641255E-2</v>
      </c>
      <c r="I14" s="7">
        <v>964</v>
      </c>
      <c r="J14" s="46">
        <v>0.10902510744175525</v>
      </c>
      <c r="K14" s="7">
        <v>12</v>
      </c>
      <c r="L14" s="46">
        <v>1.3571590137977834E-3</v>
      </c>
    </row>
    <row r="15" spans="1:12" ht="13.75" thickBot="1" x14ac:dyDescent="0.75">
      <c r="B15" s="12" t="s">
        <v>46</v>
      </c>
      <c r="C15" s="25">
        <v>4560</v>
      </c>
      <c r="D15" s="46">
        <v>0.60702875399361023</v>
      </c>
      <c r="E15" s="48">
        <v>2952</v>
      </c>
      <c r="F15" s="46">
        <v>0.39297124600638977</v>
      </c>
      <c r="G15" s="48">
        <v>3880</v>
      </c>
      <c r="H15" s="46">
        <v>0.42881474779461659</v>
      </c>
      <c r="I15" s="48">
        <v>3582</v>
      </c>
      <c r="J15" s="46">
        <v>0.40511196561863833</v>
      </c>
      <c r="K15" s="48">
        <v>50</v>
      </c>
      <c r="L15" s="46">
        <v>5.6548292241574306E-3</v>
      </c>
    </row>
    <row r="16" spans="1:12" ht="13.75" thickBot="1" x14ac:dyDescent="0.75">
      <c r="B16" s="12" t="s">
        <v>47</v>
      </c>
      <c r="C16" s="49">
        <v>5465</v>
      </c>
      <c r="D16" s="46">
        <v>0.61807283420040715</v>
      </c>
      <c r="E16" s="48">
        <v>3377</v>
      </c>
      <c r="F16" s="46">
        <v>0.38192716579959285</v>
      </c>
      <c r="G16" s="48">
        <v>4199</v>
      </c>
      <c r="H16" s="46">
        <v>0.47489255824474103</v>
      </c>
      <c r="I16" s="18">
        <v>4579</v>
      </c>
      <c r="J16" s="46">
        <v>0.51786926034833747</v>
      </c>
      <c r="K16" s="48">
        <v>64</v>
      </c>
      <c r="L16" s="46">
        <v>7.238181406921511E-3</v>
      </c>
    </row>
    <row r="18" spans="1:12" ht="13.75" thickBot="1" x14ac:dyDescent="0.75">
      <c r="A18" s="11" t="s">
        <v>10</v>
      </c>
      <c r="B18" s="10" t="s">
        <v>176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5" thickBot="1" x14ac:dyDescent="0.75">
      <c r="B19" s="20"/>
      <c r="C19" s="142">
        <v>2019</v>
      </c>
      <c r="D19" s="145"/>
      <c r="E19" s="145"/>
      <c r="F19" s="143"/>
      <c r="G19" s="145">
        <v>2020</v>
      </c>
      <c r="H19" s="145"/>
      <c r="I19" s="145"/>
      <c r="J19" s="143"/>
      <c r="K19" s="142" t="s">
        <v>55</v>
      </c>
      <c r="L19" s="144"/>
    </row>
    <row r="20" spans="1:12" ht="13.75" thickBot="1" x14ac:dyDescent="0.75">
      <c r="B20" s="36"/>
      <c r="C20" s="142" t="s">
        <v>40</v>
      </c>
      <c r="D20" s="143"/>
      <c r="E20" s="145" t="s">
        <v>41</v>
      </c>
      <c r="F20" s="143"/>
      <c r="G20" s="142" t="s">
        <v>40</v>
      </c>
      <c r="H20" s="143"/>
      <c r="I20" s="142" t="s">
        <v>41</v>
      </c>
      <c r="J20" s="143"/>
      <c r="K20" s="52" t="s">
        <v>40</v>
      </c>
      <c r="L20" s="52" t="s">
        <v>41</v>
      </c>
    </row>
    <row r="21" spans="1:12" ht="13.75" thickBot="1" x14ac:dyDescent="0.75">
      <c r="B21" s="12"/>
      <c r="C21" s="45" t="s">
        <v>42</v>
      </c>
      <c r="D21" s="7" t="s">
        <v>43</v>
      </c>
      <c r="E21" s="7" t="s">
        <v>42</v>
      </c>
      <c r="F21" s="7" t="s">
        <v>43</v>
      </c>
      <c r="G21" s="7" t="s">
        <v>42</v>
      </c>
      <c r="H21" s="7" t="s">
        <v>43</v>
      </c>
      <c r="I21" s="7" t="s">
        <v>42</v>
      </c>
      <c r="J21" s="7" t="s">
        <v>43</v>
      </c>
      <c r="K21" s="7" t="s">
        <v>42</v>
      </c>
      <c r="L21" s="7" t="s">
        <v>42</v>
      </c>
    </row>
    <row r="22" spans="1:12" ht="13.75" thickBot="1" x14ac:dyDescent="0.75">
      <c r="B22" s="14" t="s">
        <v>44</v>
      </c>
      <c r="C22" s="45">
        <v>3</v>
      </c>
      <c r="D22" s="46">
        <f t="shared" ref="D22:D23" si="0">C22/(C22+E22)</f>
        <v>0.6</v>
      </c>
      <c r="E22" s="7">
        <v>2</v>
      </c>
      <c r="F22" s="46">
        <f t="shared" ref="F22:F25" si="1">E22/(E22+C22)</f>
        <v>0.4</v>
      </c>
      <c r="G22" s="7">
        <v>3</v>
      </c>
      <c r="H22" s="46">
        <f t="shared" ref="H22:H23" si="2">G22/(G22+I22)</f>
        <v>1</v>
      </c>
      <c r="I22" s="7"/>
      <c r="J22" s="46">
        <f t="shared" ref="J22:J25" si="3">I22/(I22+G22)</f>
        <v>0</v>
      </c>
      <c r="K22" s="55">
        <f>G22/C22-1</f>
        <v>0</v>
      </c>
      <c r="L22" s="46">
        <f>I22/E22-1</f>
        <v>-1</v>
      </c>
    </row>
    <row r="23" spans="1:12" ht="13.75" thickBot="1" x14ac:dyDescent="0.75">
      <c r="B23" s="12" t="s">
        <v>45</v>
      </c>
      <c r="C23" s="45">
        <v>134</v>
      </c>
      <c r="D23" s="46">
        <f t="shared" si="0"/>
        <v>0.69430051813471505</v>
      </c>
      <c r="E23" s="7">
        <v>59</v>
      </c>
      <c r="F23" s="46">
        <f t="shared" si="1"/>
        <v>0.30569948186528495</v>
      </c>
      <c r="G23" s="7">
        <v>120</v>
      </c>
      <c r="H23" s="46">
        <f t="shared" si="2"/>
        <v>0.5714285714285714</v>
      </c>
      <c r="I23" s="7">
        <v>90</v>
      </c>
      <c r="J23" s="46">
        <f t="shared" si="3"/>
        <v>0.42857142857142855</v>
      </c>
      <c r="K23" s="55">
        <f t="shared" ref="K23:K25" si="4">G23/C23-1</f>
        <v>-0.10447761194029848</v>
      </c>
      <c r="L23" s="46">
        <f t="shared" ref="L23:L25" si="5">I23/E23-1</f>
        <v>0.52542372881355925</v>
      </c>
    </row>
    <row r="24" spans="1:12" ht="13.75" thickBot="1" x14ac:dyDescent="0.75">
      <c r="B24" s="12" t="s">
        <v>46</v>
      </c>
      <c r="C24" s="49">
        <f>C25-C23-C22</f>
        <v>1371</v>
      </c>
      <c r="D24" s="46">
        <f>C24/(C24+E24)</f>
        <v>0.63121546961325969</v>
      </c>
      <c r="E24" s="48">
        <f>E25-E23-E22</f>
        <v>801</v>
      </c>
      <c r="F24" s="46">
        <f t="shared" si="1"/>
        <v>0.36878453038674031</v>
      </c>
      <c r="G24" s="48">
        <v>2161</v>
      </c>
      <c r="H24" s="46">
        <f>G24/(G24+I24)</f>
        <v>0.58232282403664781</v>
      </c>
      <c r="I24" s="48">
        <v>1550</v>
      </c>
      <c r="J24" s="46">
        <f t="shared" si="3"/>
        <v>0.41767717596335219</v>
      </c>
      <c r="K24" s="55">
        <f t="shared" si="4"/>
        <v>0.57622173595915394</v>
      </c>
      <c r="L24" s="46">
        <f t="shared" si="5"/>
        <v>0.9350811485642947</v>
      </c>
    </row>
    <row r="25" spans="1:12" ht="13.75" thickBot="1" x14ac:dyDescent="0.75">
      <c r="B25" s="15" t="s">
        <v>47</v>
      </c>
      <c r="C25" s="50">
        <v>1508</v>
      </c>
      <c r="D25" s="51">
        <f t="shared" ref="D25" si="6">C25/(C25+E25)</f>
        <v>0.63628691983122365</v>
      </c>
      <c r="E25" s="52">
        <v>862</v>
      </c>
      <c r="F25" s="51">
        <f t="shared" si="1"/>
        <v>0.36371308016877635</v>
      </c>
      <c r="G25" s="53">
        <v>2284</v>
      </c>
      <c r="H25" s="51">
        <f t="shared" ref="H25" si="7">G25/(G25+I25)</f>
        <v>0.58205912334352705</v>
      </c>
      <c r="I25" s="52">
        <v>1640</v>
      </c>
      <c r="J25" s="51">
        <f t="shared" si="3"/>
        <v>0.417940876656473</v>
      </c>
      <c r="K25" s="55">
        <f t="shared" si="4"/>
        <v>0.51458885941644561</v>
      </c>
      <c r="L25" s="46">
        <f t="shared" si="5"/>
        <v>0.90255220417633408</v>
      </c>
    </row>
    <row r="27" spans="1:12" ht="13.75" thickBot="1" x14ac:dyDescent="0.75">
      <c r="A27" s="11" t="s">
        <v>19</v>
      </c>
      <c r="B27" s="10" t="s">
        <v>89</v>
      </c>
      <c r="C27" s="10"/>
    </row>
    <row r="28" spans="1:12" ht="13.75" thickBot="1" x14ac:dyDescent="0.75">
      <c r="B28" s="79"/>
      <c r="C28" s="41">
        <v>2020</v>
      </c>
    </row>
    <row r="29" spans="1:12" ht="13.75" thickBot="1" x14ac:dyDescent="0.75">
      <c r="B29" s="17" t="s">
        <v>91</v>
      </c>
      <c r="C29" s="71" t="s">
        <v>90</v>
      </c>
    </row>
    <row r="31" spans="1:12" ht="13.75" thickBot="1" x14ac:dyDescent="0.75">
      <c r="A31" s="11" t="s">
        <v>48</v>
      </c>
      <c r="B31" s="10" t="s">
        <v>92</v>
      </c>
      <c r="C31" s="10"/>
      <c r="D31" s="10"/>
      <c r="E31" s="10"/>
    </row>
    <row r="32" spans="1:12" ht="13.75" thickBot="1" x14ac:dyDescent="0.75">
      <c r="B32" s="79"/>
      <c r="C32" s="88">
        <v>2018</v>
      </c>
      <c r="D32" s="88">
        <v>2019</v>
      </c>
      <c r="E32" s="89">
        <v>2020</v>
      </c>
    </row>
    <row r="33" spans="1:7" ht="13.75" thickBot="1" x14ac:dyDescent="0.75">
      <c r="B33" s="17" t="s">
        <v>93</v>
      </c>
      <c r="C33" s="90">
        <v>0.17699999999999999</v>
      </c>
      <c r="D33" s="90">
        <v>0.14000000000000001</v>
      </c>
      <c r="E33" s="85">
        <v>0.12</v>
      </c>
    </row>
    <row r="35" spans="1:7" ht="13.75" thickBot="1" x14ac:dyDescent="0.75">
      <c r="A35" s="11" t="s">
        <v>76</v>
      </c>
      <c r="B35" s="10" t="s">
        <v>94</v>
      </c>
      <c r="C35" s="10">
        <v>2020</v>
      </c>
    </row>
    <row r="36" spans="1:7" ht="13.75" thickBot="1" x14ac:dyDescent="0.75">
      <c r="B36" s="79" t="s">
        <v>67</v>
      </c>
      <c r="C36" s="31">
        <v>0</v>
      </c>
    </row>
    <row r="38" spans="1:7" ht="13.75" thickBot="1" x14ac:dyDescent="0.75">
      <c r="A38" s="11" t="s">
        <v>81</v>
      </c>
      <c r="B38" s="10" t="s">
        <v>39</v>
      </c>
      <c r="C38" s="10"/>
      <c r="D38" s="10"/>
      <c r="E38" s="10"/>
    </row>
    <row r="39" spans="1:7" ht="13.75" thickBot="1" x14ac:dyDescent="0.75">
      <c r="B39" s="31"/>
      <c r="C39" s="56">
        <v>2019</v>
      </c>
      <c r="D39" s="58">
        <v>2020</v>
      </c>
      <c r="E39" s="43" t="s">
        <v>55</v>
      </c>
    </row>
    <row r="40" spans="1:7" ht="13.75" thickBot="1" x14ac:dyDescent="0.75">
      <c r="B40" s="13" t="s">
        <v>37</v>
      </c>
      <c r="C40" s="38">
        <v>21632</v>
      </c>
      <c r="D40" s="39">
        <v>1706685</v>
      </c>
      <c r="E40" s="78">
        <f>D40/C40-1</f>
        <v>77.896311020710058</v>
      </c>
      <c r="F40" s="105"/>
      <c r="G40" s="105"/>
    </row>
    <row r="41" spans="1:7" ht="13.75" thickBot="1" x14ac:dyDescent="0.75">
      <c r="B41" s="21" t="s">
        <v>177</v>
      </c>
      <c r="C41" s="102">
        <v>3.4</v>
      </c>
      <c r="D41" s="39">
        <v>193</v>
      </c>
      <c r="E41" s="72">
        <f>D41/C41-1</f>
        <v>55.764705882352942</v>
      </c>
    </row>
    <row r="43" spans="1:7" ht="13.75" thickBot="1" x14ac:dyDescent="0.75">
      <c r="A43" s="11" t="s">
        <v>87</v>
      </c>
      <c r="B43" s="10" t="s">
        <v>178</v>
      </c>
      <c r="C43" s="10"/>
      <c r="D43" s="10"/>
      <c r="E43" s="10"/>
      <c r="F43" s="10"/>
    </row>
    <row r="44" spans="1:7" ht="13.75" thickBot="1" x14ac:dyDescent="0.75">
      <c r="B44" s="31"/>
      <c r="C44" s="142">
        <v>2020</v>
      </c>
      <c r="D44" s="145"/>
      <c r="E44" s="145"/>
      <c r="F44" s="143"/>
    </row>
    <row r="45" spans="1:7" ht="13.75" thickBot="1" x14ac:dyDescent="0.75">
      <c r="B45" s="13"/>
      <c r="C45" s="146" t="s">
        <v>40</v>
      </c>
      <c r="D45" s="147"/>
      <c r="E45" s="146" t="s">
        <v>41</v>
      </c>
      <c r="F45" s="147"/>
    </row>
    <row r="46" spans="1:7" ht="13.75" thickBot="1" x14ac:dyDescent="0.75">
      <c r="B46" s="12"/>
      <c r="C46" s="7" t="s">
        <v>42</v>
      </c>
      <c r="D46" s="7" t="s">
        <v>43</v>
      </c>
      <c r="E46" s="7" t="s">
        <v>42</v>
      </c>
      <c r="F46" s="7" t="s">
        <v>43</v>
      </c>
    </row>
    <row r="47" spans="1:7" ht="13.75" thickBot="1" x14ac:dyDescent="0.75">
      <c r="B47" s="12" t="s">
        <v>44</v>
      </c>
      <c r="C47" s="48">
        <v>5853</v>
      </c>
      <c r="D47" s="46">
        <v>0.83328587699316625</v>
      </c>
      <c r="E47" s="48">
        <v>1171</v>
      </c>
      <c r="F47" s="46">
        <v>0.16671412300683372</v>
      </c>
    </row>
    <row r="48" spans="1:7" ht="13.75" thickBot="1" x14ac:dyDescent="0.75">
      <c r="B48" s="12" t="s">
        <v>45</v>
      </c>
      <c r="C48" s="48">
        <v>168952</v>
      </c>
      <c r="D48" s="46">
        <v>0.67603514780966401</v>
      </c>
      <c r="E48" s="48">
        <v>80964</v>
      </c>
      <c r="F48" s="46">
        <v>0.32396485219033594</v>
      </c>
    </row>
    <row r="49" spans="1:6" ht="13.75" thickBot="1" x14ac:dyDescent="0.75">
      <c r="B49" s="12" t="s">
        <v>62</v>
      </c>
      <c r="C49" s="48">
        <v>880070</v>
      </c>
      <c r="D49" s="46">
        <v>0.60705158493390221</v>
      </c>
      <c r="E49" s="48">
        <v>569675</v>
      </c>
      <c r="F49" s="46">
        <v>0.39294841506609784</v>
      </c>
    </row>
    <row r="50" spans="1:6" ht="13.75" thickBot="1" x14ac:dyDescent="0.75">
      <c r="B50" s="15" t="s">
        <v>61</v>
      </c>
      <c r="C50" s="53">
        <v>1054875</v>
      </c>
      <c r="D50" s="101">
        <v>0.61808418073633975</v>
      </c>
      <c r="E50" s="53">
        <v>651810</v>
      </c>
      <c r="F50" s="101">
        <v>0.38191581926366025</v>
      </c>
    </row>
    <row r="51" spans="1:6" x14ac:dyDescent="0.6">
      <c r="C51" s="57"/>
    </row>
    <row r="52" spans="1:6" ht="13.75" thickBot="1" x14ac:dyDescent="0.75">
      <c r="A52" s="11" t="s">
        <v>151</v>
      </c>
      <c r="B52" s="10" t="s">
        <v>95</v>
      </c>
      <c r="C52" s="10"/>
    </row>
    <row r="53" spans="1:6" ht="13.75" thickBot="1" x14ac:dyDescent="0.75">
      <c r="B53" s="79"/>
      <c r="C53" s="43">
        <v>2020</v>
      </c>
    </row>
    <row r="54" spans="1:6" ht="13.75" thickBot="1" x14ac:dyDescent="0.75">
      <c r="B54" s="31" t="s">
        <v>96</v>
      </c>
      <c r="C54" s="78">
        <v>0.35</v>
      </c>
    </row>
    <row r="55" spans="1:6" ht="13.75" thickBot="1" x14ac:dyDescent="0.75">
      <c r="B55" s="93" t="s">
        <v>97</v>
      </c>
      <c r="C55" s="91" t="s">
        <v>98</v>
      </c>
    </row>
    <row r="56" spans="1:6" x14ac:dyDescent="0.6">
      <c r="C56" s="57"/>
    </row>
    <row r="57" spans="1:6" ht="13.75" thickBot="1" x14ac:dyDescent="0.75">
      <c r="A57" s="11" t="s">
        <v>158</v>
      </c>
      <c r="B57" s="10" t="s">
        <v>99</v>
      </c>
      <c r="C57" s="10"/>
      <c r="D57" s="10"/>
    </row>
    <row r="58" spans="1:6" ht="13.75" thickBot="1" x14ac:dyDescent="0.75">
      <c r="B58" s="16"/>
      <c r="C58" s="43">
        <v>2019</v>
      </c>
      <c r="D58" s="43">
        <v>2020</v>
      </c>
    </row>
    <row r="59" spans="1:6" ht="13.75" thickBot="1" x14ac:dyDescent="0.75">
      <c r="B59" s="79" t="s">
        <v>100</v>
      </c>
      <c r="C59" s="92">
        <v>40</v>
      </c>
      <c r="D59" s="94">
        <v>46</v>
      </c>
    </row>
    <row r="60" spans="1:6" ht="13.75" thickBot="1" x14ac:dyDescent="0.75">
      <c r="B60" s="17" t="s">
        <v>101</v>
      </c>
      <c r="C60" s="95">
        <v>0.65</v>
      </c>
      <c r="D60" s="85">
        <v>0.61</v>
      </c>
    </row>
    <row r="61" spans="1:6" ht="14.75" x14ac:dyDescent="0.75">
      <c r="B61"/>
      <c r="C61" s="57"/>
    </row>
    <row r="62" spans="1:6" ht="13.75" thickBot="1" x14ac:dyDescent="0.75">
      <c r="A62" s="11" t="s">
        <v>166</v>
      </c>
      <c r="B62" s="10" t="s">
        <v>186</v>
      </c>
      <c r="C62" s="10"/>
      <c r="D62" s="10"/>
      <c r="E62" s="10"/>
    </row>
    <row r="63" spans="1:6" ht="13.75" thickBot="1" x14ac:dyDescent="0.75">
      <c r="B63" s="20"/>
      <c r="C63" s="43">
        <v>2019</v>
      </c>
      <c r="D63" s="43">
        <v>2020</v>
      </c>
      <c r="E63" s="87" t="s">
        <v>55</v>
      </c>
    </row>
    <row r="64" spans="1:6" ht="13.75" thickBot="1" x14ac:dyDescent="0.75">
      <c r="B64" s="20" t="s">
        <v>80</v>
      </c>
      <c r="C64" s="68">
        <v>76.400000000000006</v>
      </c>
      <c r="D64" s="68">
        <v>99.8</v>
      </c>
      <c r="E64" s="81">
        <f>D64/C64-1</f>
        <v>0.30628272251308886</v>
      </c>
    </row>
    <row r="65" spans="1:5" ht="15.5" thickBot="1" x14ac:dyDescent="0.9">
      <c r="B65" s="80" t="s">
        <v>79</v>
      </c>
      <c r="C65" s="32">
        <v>200.578</v>
      </c>
      <c r="D65" s="32">
        <v>256.30599999999998</v>
      </c>
      <c r="E65" s="82">
        <f t="shared" ref="E65:E67" si="8">D65/C65-1</f>
        <v>0.27783705092283295</v>
      </c>
    </row>
    <row r="66" spans="1:5" ht="13.75" thickBot="1" x14ac:dyDescent="0.75">
      <c r="B66" s="21" t="s">
        <v>77</v>
      </c>
      <c r="C66" s="71">
        <v>187</v>
      </c>
      <c r="D66" s="71">
        <v>197</v>
      </c>
      <c r="E66" s="83">
        <f t="shared" si="8"/>
        <v>5.3475935828876997E-2</v>
      </c>
    </row>
    <row r="67" spans="1:5" ht="13.75" thickBot="1" x14ac:dyDescent="0.75">
      <c r="B67" s="21" t="s">
        <v>78</v>
      </c>
      <c r="C67" s="71">
        <v>322</v>
      </c>
      <c r="D67" s="71">
        <v>369</v>
      </c>
      <c r="E67" s="83">
        <f t="shared" si="8"/>
        <v>0.14596273291925477</v>
      </c>
    </row>
    <row r="69" spans="1:5" ht="13.75" thickBot="1" x14ac:dyDescent="0.75">
      <c r="A69" s="11" t="s">
        <v>167</v>
      </c>
      <c r="B69" s="10" t="s">
        <v>179</v>
      </c>
      <c r="C69" s="10"/>
    </row>
    <row r="70" spans="1:5" ht="13.75" thickBot="1" x14ac:dyDescent="0.75">
      <c r="B70" s="20"/>
      <c r="C70" s="87">
        <v>2020</v>
      </c>
    </row>
    <row r="71" spans="1:5" ht="13.75" thickBot="1" x14ac:dyDescent="0.75">
      <c r="B71" s="31" t="s">
        <v>82</v>
      </c>
      <c r="C71" s="84">
        <v>0.57999999999999996</v>
      </c>
    </row>
    <row r="72" spans="1:5" ht="13.75" thickBot="1" x14ac:dyDescent="0.75">
      <c r="B72" s="21" t="s">
        <v>83</v>
      </c>
      <c r="C72" s="84">
        <v>0.08</v>
      </c>
    </row>
    <row r="73" spans="1:5" ht="13.75" thickBot="1" x14ac:dyDescent="0.75">
      <c r="B73" s="21" t="s">
        <v>84</v>
      </c>
      <c r="C73" s="85">
        <v>0.01</v>
      </c>
    </row>
    <row r="74" spans="1:5" ht="13.75" thickBot="1" x14ac:dyDescent="0.75">
      <c r="B74" s="37" t="s">
        <v>85</v>
      </c>
      <c r="C74" s="84">
        <v>0.06</v>
      </c>
    </row>
    <row r="75" spans="1:5" ht="13.75" thickBot="1" x14ac:dyDescent="0.75">
      <c r="B75" s="31" t="s">
        <v>86</v>
      </c>
      <c r="C75" s="84">
        <v>0.27</v>
      </c>
    </row>
    <row r="77" spans="1:5" ht="13.75" thickBot="1" x14ac:dyDescent="0.75">
      <c r="A77" s="11" t="s">
        <v>174</v>
      </c>
      <c r="B77" s="10" t="s">
        <v>88</v>
      </c>
      <c r="C77" s="10"/>
    </row>
    <row r="78" spans="1:5" ht="13.75" thickBot="1" x14ac:dyDescent="0.75">
      <c r="B78" s="20"/>
      <c r="C78" s="87">
        <v>2020</v>
      </c>
    </row>
    <row r="79" spans="1:5" ht="13.75" thickBot="1" x14ac:dyDescent="0.75">
      <c r="B79" s="31" t="s">
        <v>40</v>
      </c>
      <c r="C79" s="86">
        <v>0.5</v>
      </c>
    </row>
    <row r="80" spans="1:5" ht="13.75" thickBot="1" x14ac:dyDescent="0.75">
      <c r="B80" s="21" t="s">
        <v>41</v>
      </c>
      <c r="C80" s="85">
        <v>0.5</v>
      </c>
    </row>
    <row r="84" spans="2:2" x14ac:dyDescent="0.6">
      <c r="B84" s="60" t="s">
        <v>187</v>
      </c>
    </row>
  </sheetData>
  <mergeCells count="15">
    <mergeCell ref="K19:L19"/>
    <mergeCell ref="C44:F44"/>
    <mergeCell ref="C45:D45"/>
    <mergeCell ref="E45:F45"/>
    <mergeCell ref="G19:J19"/>
    <mergeCell ref="C20:D20"/>
    <mergeCell ref="E20:F20"/>
    <mergeCell ref="G20:H20"/>
    <mergeCell ref="I20:J20"/>
    <mergeCell ref="C19:F19"/>
    <mergeCell ref="C11:D11"/>
    <mergeCell ref="E11:F11"/>
    <mergeCell ref="G11:H11"/>
    <mergeCell ref="I11:J11"/>
    <mergeCell ref="K11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1"/>
  <sheetViews>
    <sheetView tabSelected="1" topLeftCell="A117" workbookViewId="0">
      <selection activeCell="I122" sqref="I122"/>
    </sheetView>
  </sheetViews>
  <sheetFormatPr defaultColWidth="8.7265625" defaultRowHeight="13" x14ac:dyDescent="0.6"/>
  <cols>
    <col min="1" max="1" width="3.86328125" style="11" customWidth="1"/>
    <col min="2" max="2" width="22.40625" style="11" customWidth="1"/>
    <col min="3" max="3" width="20.7265625" style="11" customWidth="1"/>
    <col min="4" max="4" width="20.2265625" style="11" customWidth="1"/>
    <col min="5" max="5" width="15.90625" style="11" customWidth="1"/>
    <col min="6" max="16384" width="8.7265625" style="11"/>
  </cols>
  <sheetData>
    <row r="2" spans="1:7" ht="13.75" thickBot="1" x14ac:dyDescent="0.75">
      <c r="A2" s="11" t="s">
        <v>6</v>
      </c>
      <c r="B2" s="10" t="s">
        <v>152</v>
      </c>
      <c r="C2" s="10"/>
      <c r="D2" s="10"/>
      <c r="E2" s="10"/>
      <c r="F2" s="10"/>
      <c r="G2" s="10"/>
    </row>
    <row r="3" spans="1:7" ht="13.75" thickBot="1" x14ac:dyDescent="0.75">
      <c r="B3" s="150"/>
      <c r="C3" s="150"/>
      <c r="D3" s="107" t="s">
        <v>154</v>
      </c>
      <c r="E3" s="149" t="s">
        <v>155</v>
      </c>
      <c r="F3" s="149"/>
      <c r="G3" s="149"/>
    </row>
    <row r="4" spans="1:7" ht="13.75" thickBot="1" x14ac:dyDescent="0.75">
      <c r="B4" s="151" t="s">
        <v>156</v>
      </c>
      <c r="C4" s="151"/>
      <c r="D4" s="114">
        <v>227874940</v>
      </c>
      <c r="E4" s="150">
        <v>1</v>
      </c>
      <c r="F4" s="150"/>
      <c r="G4" s="150"/>
    </row>
    <row r="5" spans="1:7" ht="13.75" thickBot="1" x14ac:dyDescent="0.75">
      <c r="B5" s="151" t="s">
        <v>157</v>
      </c>
      <c r="C5" s="151"/>
      <c r="D5" s="114">
        <v>11500100</v>
      </c>
      <c r="E5" s="150">
        <v>25</v>
      </c>
      <c r="F5" s="150"/>
      <c r="G5" s="150"/>
    </row>
    <row r="6" spans="1:7" ht="13.75" thickBot="1" x14ac:dyDescent="0.75">
      <c r="B6" s="152" t="s">
        <v>153</v>
      </c>
      <c r="C6" s="152"/>
      <c r="D6" s="115">
        <v>239375040</v>
      </c>
      <c r="E6" s="153"/>
      <c r="F6" s="154"/>
      <c r="G6" s="155"/>
    </row>
    <row r="8" spans="1:7" ht="13.75" thickBot="1" x14ac:dyDescent="0.75">
      <c r="A8" s="11" t="s">
        <v>8</v>
      </c>
      <c r="B8" s="106" t="s">
        <v>181</v>
      </c>
      <c r="C8" s="10"/>
    </row>
    <row r="9" spans="1:7" ht="13.75" thickBot="1" x14ac:dyDescent="0.75">
      <c r="B9" s="107" t="s">
        <v>160</v>
      </c>
      <c r="C9" s="41" t="s">
        <v>165</v>
      </c>
    </row>
    <row r="10" spans="1:7" ht="13.75" thickBot="1" x14ac:dyDescent="0.75">
      <c r="B10" s="31" t="s">
        <v>159</v>
      </c>
      <c r="C10" s="108">
        <v>0.25700000000000001</v>
      </c>
    </row>
    <row r="11" spans="1:7" ht="13.75" thickBot="1" x14ac:dyDescent="0.75">
      <c r="B11" s="31" t="s">
        <v>161</v>
      </c>
      <c r="C11" s="108">
        <v>9.5000000000000001E-2</v>
      </c>
    </row>
    <row r="12" spans="1:7" ht="13.75" thickBot="1" x14ac:dyDescent="0.75">
      <c r="B12" s="31" t="s">
        <v>164</v>
      </c>
      <c r="C12" s="108">
        <v>7.0000000000000007E-2</v>
      </c>
    </row>
    <row r="13" spans="1:7" ht="13.75" thickBot="1" x14ac:dyDescent="0.75">
      <c r="B13" s="31" t="s">
        <v>162</v>
      </c>
      <c r="C13" s="108">
        <v>4.8000000000000001E-2</v>
      </c>
    </row>
    <row r="14" spans="1:7" ht="13.75" thickBot="1" x14ac:dyDescent="0.75">
      <c r="B14" s="31" t="s">
        <v>163</v>
      </c>
      <c r="C14" s="84">
        <v>0.53</v>
      </c>
    </row>
    <row r="16" spans="1:7" ht="13.75" thickBot="1" x14ac:dyDescent="0.75">
      <c r="A16" s="11" t="s">
        <v>10</v>
      </c>
      <c r="B16" s="10" t="s">
        <v>180</v>
      </c>
      <c r="C16" s="10"/>
    </row>
    <row r="17" spans="1:8" ht="13.75" thickBot="1" x14ac:dyDescent="0.75">
      <c r="B17" s="107" t="s">
        <v>160</v>
      </c>
      <c r="C17" s="41" t="s">
        <v>165</v>
      </c>
    </row>
    <row r="18" spans="1:8" ht="13.75" thickBot="1" x14ac:dyDescent="0.75">
      <c r="B18" s="31" t="s">
        <v>159</v>
      </c>
      <c r="C18" s="108">
        <v>0.123</v>
      </c>
    </row>
    <row r="19" spans="1:8" ht="13.75" thickBot="1" x14ac:dyDescent="0.75">
      <c r="B19" s="31" t="s">
        <v>161</v>
      </c>
      <c r="C19" s="108">
        <v>4.4999999999999998E-2</v>
      </c>
    </row>
    <row r="20" spans="1:8" ht="13.75" thickBot="1" x14ac:dyDescent="0.75">
      <c r="B20" s="31" t="s">
        <v>164</v>
      </c>
      <c r="C20" s="108">
        <v>3.3000000000000002E-2</v>
      </c>
    </row>
    <row r="21" spans="1:8" ht="13.75" thickBot="1" x14ac:dyDescent="0.75">
      <c r="B21" s="31" t="s">
        <v>162</v>
      </c>
      <c r="C21" s="108">
        <v>0.57299999999999995</v>
      </c>
    </row>
    <row r="22" spans="1:8" ht="13.75" thickBot="1" x14ac:dyDescent="0.75">
      <c r="B22" s="31" t="s">
        <v>163</v>
      </c>
      <c r="C22" s="84">
        <v>0.22600000000000001</v>
      </c>
    </row>
    <row r="24" spans="1:8" ht="13.75" thickBot="1" x14ac:dyDescent="0.75">
      <c r="A24" s="11" t="s">
        <v>19</v>
      </c>
      <c r="B24" s="10" t="s">
        <v>107</v>
      </c>
      <c r="C24" s="10"/>
    </row>
    <row r="25" spans="1:8" ht="13.75" thickBot="1" x14ac:dyDescent="0.75">
      <c r="B25" s="16"/>
      <c r="C25" s="68">
        <v>2020</v>
      </c>
    </row>
    <row r="26" spans="1:8" ht="13.75" thickBot="1" x14ac:dyDescent="0.75">
      <c r="B26" s="16" t="s">
        <v>108</v>
      </c>
      <c r="C26" s="68">
        <v>1</v>
      </c>
    </row>
    <row r="27" spans="1:8" ht="13.75" thickBot="1" x14ac:dyDescent="0.75">
      <c r="B27" s="79" t="s">
        <v>110</v>
      </c>
      <c r="C27" s="32">
        <v>2</v>
      </c>
    </row>
    <row r="28" spans="1:8" ht="13.75" thickBot="1" x14ac:dyDescent="0.75">
      <c r="B28" s="17" t="s">
        <v>109</v>
      </c>
      <c r="C28" s="71">
        <v>7</v>
      </c>
    </row>
    <row r="29" spans="1:8" ht="13.75" thickBot="1" x14ac:dyDescent="0.75">
      <c r="B29" s="99" t="s">
        <v>111</v>
      </c>
      <c r="C29" s="75">
        <f>SUM(C26:C28)</f>
        <v>10</v>
      </c>
    </row>
    <row r="30" spans="1:8" x14ac:dyDescent="0.6">
      <c r="B30" s="61" t="s">
        <v>114</v>
      </c>
      <c r="C30" s="100"/>
    </row>
    <row r="32" spans="1:8" ht="13.75" thickBot="1" x14ac:dyDescent="0.75">
      <c r="A32" s="11" t="s">
        <v>48</v>
      </c>
      <c r="B32" s="10" t="s">
        <v>211</v>
      </c>
      <c r="C32" s="10"/>
      <c r="D32" s="10"/>
      <c r="E32" s="10"/>
      <c r="F32" s="10"/>
      <c r="G32" s="10"/>
      <c r="H32" s="10"/>
    </row>
    <row r="33" spans="1:7" ht="13.75" thickBot="1" x14ac:dyDescent="0.75">
      <c r="B33" s="107" t="s">
        <v>115</v>
      </c>
      <c r="C33" s="110" t="s">
        <v>138</v>
      </c>
      <c r="D33" s="111"/>
      <c r="E33" s="111"/>
      <c r="F33" s="111"/>
      <c r="G33" s="41" t="s">
        <v>139</v>
      </c>
    </row>
    <row r="34" spans="1:7" ht="13.75" thickBot="1" x14ac:dyDescent="0.75">
      <c r="B34" s="31" t="s">
        <v>118</v>
      </c>
      <c r="C34" s="79" t="s">
        <v>140</v>
      </c>
      <c r="D34" s="111"/>
      <c r="E34" s="111"/>
      <c r="F34" s="111"/>
      <c r="G34" s="32">
        <v>68</v>
      </c>
    </row>
    <row r="35" spans="1:7" ht="13.75" thickBot="1" x14ac:dyDescent="0.75">
      <c r="B35" s="31" t="s">
        <v>119</v>
      </c>
      <c r="C35" s="79" t="s">
        <v>141</v>
      </c>
      <c r="D35" s="111"/>
      <c r="E35" s="111"/>
      <c r="F35" s="111"/>
      <c r="G35" s="32">
        <v>42</v>
      </c>
    </row>
    <row r="36" spans="1:7" ht="13.75" thickBot="1" x14ac:dyDescent="0.75">
      <c r="B36" s="31" t="s">
        <v>120</v>
      </c>
      <c r="C36" s="79" t="s">
        <v>142</v>
      </c>
      <c r="D36" s="111"/>
      <c r="E36" s="111"/>
      <c r="F36" s="111"/>
      <c r="G36" s="32">
        <v>45</v>
      </c>
    </row>
    <row r="37" spans="1:7" ht="13.75" thickBot="1" x14ac:dyDescent="0.75">
      <c r="B37" s="31" t="s">
        <v>121</v>
      </c>
      <c r="C37" s="79" t="s">
        <v>143</v>
      </c>
      <c r="D37" s="111"/>
      <c r="E37" s="111"/>
      <c r="F37" s="111"/>
      <c r="G37" s="32">
        <v>38</v>
      </c>
    </row>
    <row r="38" spans="1:7" ht="13.75" thickBot="1" x14ac:dyDescent="0.75">
      <c r="B38" s="31" t="s">
        <v>122</v>
      </c>
      <c r="C38" s="79" t="s">
        <v>142</v>
      </c>
      <c r="D38" s="111"/>
      <c r="E38" s="111"/>
      <c r="F38" s="111"/>
      <c r="G38" s="32">
        <v>46</v>
      </c>
    </row>
    <row r="39" spans="1:7" ht="13.75" thickBot="1" x14ac:dyDescent="0.75">
      <c r="B39" s="31" t="s">
        <v>128</v>
      </c>
      <c r="C39" s="79" t="s">
        <v>142</v>
      </c>
      <c r="D39" s="111"/>
      <c r="E39" s="111"/>
      <c r="F39" s="111"/>
      <c r="G39" s="32">
        <v>54</v>
      </c>
    </row>
    <row r="40" spans="1:7" ht="13.75" thickBot="1" x14ac:dyDescent="0.75">
      <c r="B40" s="31" t="s">
        <v>123</v>
      </c>
      <c r="C40" s="79" t="s">
        <v>140</v>
      </c>
      <c r="D40" s="111"/>
      <c r="E40" s="111"/>
      <c r="F40" s="111"/>
      <c r="G40" s="32">
        <v>57</v>
      </c>
    </row>
    <row r="41" spans="1:7" ht="13.75" thickBot="1" x14ac:dyDescent="0.75">
      <c r="B41" s="31" t="s">
        <v>124</v>
      </c>
      <c r="C41" s="79" t="s">
        <v>142</v>
      </c>
      <c r="D41" s="111"/>
      <c r="E41" s="111"/>
      <c r="F41" s="111"/>
      <c r="G41" s="32">
        <v>47</v>
      </c>
    </row>
    <row r="42" spans="1:7" ht="13.75" thickBot="1" x14ac:dyDescent="0.75">
      <c r="B42" s="31" t="s">
        <v>125</v>
      </c>
      <c r="C42" s="79" t="s">
        <v>142</v>
      </c>
      <c r="D42" s="111"/>
      <c r="E42" s="111"/>
      <c r="F42" s="111"/>
      <c r="G42" s="32">
        <v>57</v>
      </c>
    </row>
    <row r="43" spans="1:7" ht="13.75" thickBot="1" x14ac:dyDescent="0.75">
      <c r="B43" s="31" t="s">
        <v>126</v>
      </c>
      <c r="C43" s="79" t="s">
        <v>142</v>
      </c>
      <c r="D43" s="111"/>
      <c r="E43" s="111"/>
      <c r="F43" s="111"/>
      <c r="G43" s="32">
        <v>59</v>
      </c>
    </row>
    <row r="44" spans="1:7" ht="13.75" thickBot="1" x14ac:dyDescent="0.75">
      <c r="B44" s="107" t="s">
        <v>127</v>
      </c>
      <c r="C44" s="79"/>
      <c r="D44" s="111"/>
      <c r="E44" s="111"/>
      <c r="F44" s="111"/>
      <c r="G44" s="109">
        <v>51.3</v>
      </c>
    </row>
    <row r="45" spans="1:7" x14ac:dyDescent="0.6">
      <c r="B45" s="61" t="s">
        <v>182</v>
      </c>
    </row>
    <row r="46" spans="1:7" x14ac:dyDescent="0.6">
      <c r="B46" s="61"/>
    </row>
    <row r="47" spans="1:7" ht="13.75" thickBot="1" x14ac:dyDescent="0.75">
      <c r="A47" s="11" t="s">
        <v>76</v>
      </c>
      <c r="B47" s="10" t="s">
        <v>112</v>
      </c>
      <c r="C47" s="10"/>
      <c r="D47" s="10"/>
      <c r="E47" s="10"/>
      <c r="F47" s="10"/>
    </row>
    <row r="48" spans="1:7" ht="13.75" thickBot="1" x14ac:dyDescent="0.75">
      <c r="B48" s="79"/>
      <c r="C48" s="41">
        <v>2020</v>
      </c>
      <c r="D48" s="42" t="s">
        <v>54</v>
      </c>
      <c r="E48" s="41" t="s">
        <v>113</v>
      </c>
      <c r="F48" s="42" t="s">
        <v>54</v>
      </c>
    </row>
    <row r="49" spans="1:6" ht="13.75" thickBot="1" x14ac:dyDescent="0.75">
      <c r="B49" s="17" t="s">
        <v>40</v>
      </c>
      <c r="C49" s="71">
        <v>9</v>
      </c>
      <c r="D49" s="78">
        <f>C49/$C$29</f>
        <v>0.9</v>
      </c>
      <c r="E49" s="71">
        <v>8</v>
      </c>
      <c r="F49" s="78">
        <f>E49/$C$29</f>
        <v>0.8</v>
      </c>
    </row>
    <row r="50" spans="1:6" ht="13.75" thickBot="1" x14ac:dyDescent="0.75">
      <c r="B50" s="17" t="s">
        <v>41</v>
      </c>
      <c r="C50" s="71">
        <v>1</v>
      </c>
      <c r="D50" s="72">
        <f>C50/$C$29</f>
        <v>0.1</v>
      </c>
      <c r="E50" s="71">
        <v>2</v>
      </c>
      <c r="F50" s="72">
        <f>E50/$C$29</f>
        <v>0.2</v>
      </c>
    </row>
    <row r="51" spans="1:6" x14ac:dyDescent="0.6">
      <c r="B51" s="61" t="s">
        <v>114</v>
      </c>
    </row>
    <row r="52" spans="1:6" x14ac:dyDescent="0.6">
      <c r="B52" s="61"/>
    </row>
    <row r="53" spans="1:6" ht="13.75" thickBot="1" x14ac:dyDescent="0.75">
      <c r="A53" s="11" t="s">
        <v>81</v>
      </c>
      <c r="B53" s="10" t="s">
        <v>189</v>
      </c>
      <c r="C53" s="10"/>
      <c r="D53" s="10"/>
      <c r="E53" s="10"/>
    </row>
    <row r="54" spans="1:6" ht="13.75" thickBot="1" x14ac:dyDescent="0.75">
      <c r="B54" s="107" t="s">
        <v>115</v>
      </c>
      <c r="C54" s="107" t="s">
        <v>116</v>
      </c>
      <c r="D54" s="107" t="s">
        <v>117</v>
      </c>
      <c r="E54" s="107" t="s">
        <v>191</v>
      </c>
    </row>
    <row r="55" spans="1:6" ht="13.75" thickBot="1" x14ac:dyDescent="0.75">
      <c r="B55" s="31" t="s">
        <v>118</v>
      </c>
      <c r="C55" s="113" t="s">
        <v>129</v>
      </c>
      <c r="D55" s="32">
        <v>7</v>
      </c>
      <c r="E55" s="31" t="s">
        <v>190</v>
      </c>
    </row>
    <row r="56" spans="1:6" ht="13.75" thickBot="1" x14ac:dyDescent="0.75">
      <c r="B56" s="31" t="s">
        <v>119</v>
      </c>
      <c r="C56" s="113" t="s">
        <v>130</v>
      </c>
      <c r="D56" s="32">
        <v>8</v>
      </c>
      <c r="E56" s="31" t="str">
        <f>E55</f>
        <v>2021 AGM</v>
      </c>
    </row>
    <row r="57" spans="1:6" ht="13.75" thickBot="1" x14ac:dyDescent="0.75">
      <c r="B57" s="31" t="s">
        <v>120</v>
      </c>
      <c r="C57" s="113" t="s">
        <v>131</v>
      </c>
      <c r="D57" s="32">
        <v>2</v>
      </c>
      <c r="E57" s="31" t="str">
        <f t="shared" ref="E57:E64" si="0">E56</f>
        <v>2021 AGM</v>
      </c>
    </row>
    <row r="58" spans="1:6" ht="13.75" thickBot="1" x14ac:dyDescent="0.75">
      <c r="B58" s="31" t="s">
        <v>121</v>
      </c>
      <c r="C58" s="113" t="s">
        <v>132</v>
      </c>
      <c r="D58" s="32">
        <v>2</v>
      </c>
      <c r="E58" s="31" t="str">
        <f t="shared" si="0"/>
        <v>2021 AGM</v>
      </c>
    </row>
    <row r="59" spans="1:6" ht="13.75" thickBot="1" x14ac:dyDescent="0.75">
      <c r="B59" s="31" t="s">
        <v>122</v>
      </c>
      <c r="C59" s="113" t="s">
        <v>133</v>
      </c>
      <c r="D59" s="32">
        <v>1</v>
      </c>
      <c r="E59" s="31" t="str">
        <f t="shared" si="0"/>
        <v>2021 AGM</v>
      </c>
    </row>
    <row r="60" spans="1:6" ht="13.75" thickBot="1" x14ac:dyDescent="0.75">
      <c r="B60" s="31" t="s">
        <v>128</v>
      </c>
      <c r="C60" s="113" t="s">
        <v>134</v>
      </c>
      <c r="D60" s="32">
        <v>1</v>
      </c>
      <c r="E60" s="31" t="str">
        <f t="shared" si="0"/>
        <v>2021 AGM</v>
      </c>
    </row>
    <row r="61" spans="1:6" ht="13.75" thickBot="1" x14ac:dyDescent="0.75">
      <c r="B61" s="31" t="s">
        <v>123</v>
      </c>
      <c r="C61" s="113" t="s">
        <v>135</v>
      </c>
      <c r="D61" s="32">
        <v>9</v>
      </c>
      <c r="E61" s="31" t="str">
        <f t="shared" si="0"/>
        <v>2021 AGM</v>
      </c>
    </row>
    <row r="62" spans="1:6" ht="13.75" thickBot="1" x14ac:dyDescent="0.75">
      <c r="B62" s="31" t="s">
        <v>124</v>
      </c>
      <c r="C62" s="113" t="s">
        <v>133</v>
      </c>
      <c r="D62" s="32">
        <v>1</v>
      </c>
      <c r="E62" s="31" t="str">
        <f t="shared" si="0"/>
        <v>2021 AGM</v>
      </c>
    </row>
    <row r="63" spans="1:6" ht="13.75" thickBot="1" x14ac:dyDescent="0.75">
      <c r="B63" s="31" t="s">
        <v>125</v>
      </c>
      <c r="C63" s="113" t="s">
        <v>136</v>
      </c>
      <c r="D63" s="32">
        <v>8</v>
      </c>
      <c r="E63" s="31" t="str">
        <f t="shared" si="0"/>
        <v>2021 AGM</v>
      </c>
    </row>
    <row r="64" spans="1:6" ht="13.75" thickBot="1" x14ac:dyDescent="0.75">
      <c r="B64" s="31" t="s">
        <v>126</v>
      </c>
      <c r="C64" s="113" t="s">
        <v>137</v>
      </c>
      <c r="D64" s="32">
        <v>10</v>
      </c>
      <c r="E64" s="31" t="str">
        <f t="shared" si="0"/>
        <v>2021 AGM</v>
      </c>
    </row>
    <row r="65" spans="1:10" ht="13.75" thickBot="1" x14ac:dyDescent="0.75">
      <c r="B65" s="107" t="s">
        <v>127</v>
      </c>
      <c r="C65" s="107"/>
      <c r="D65" s="41">
        <v>4.9000000000000004</v>
      </c>
      <c r="E65" s="66"/>
    </row>
    <row r="66" spans="1:10" x14ac:dyDescent="0.6">
      <c r="B66" s="61" t="s">
        <v>182</v>
      </c>
    </row>
    <row r="67" spans="1:10" x14ac:dyDescent="0.6">
      <c r="B67" s="61" t="s">
        <v>192</v>
      </c>
    </row>
    <row r="69" spans="1:10" ht="13.75" thickBot="1" x14ac:dyDescent="0.75">
      <c r="A69" s="11" t="s">
        <v>87</v>
      </c>
      <c r="B69" s="10" t="s">
        <v>144</v>
      </c>
      <c r="C69" s="10"/>
      <c r="D69" s="10"/>
      <c r="E69" s="10"/>
      <c r="F69" s="10"/>
      <c r="G69" s="10"/>
    </row>
    <row r="70" spans="1:10" ht="13.75" thickBot="1" x14ac:dyDescent="0.75">
      <c r="B70" s="32" t="s">
        <v>42</v>
      </c>
      <c r="C70" s="32" t="s">
        <v>145</v>
      </c>
    </row>
    <row r="71" spans="1:10" ht="13.75" thickBot="1" x14ac:dyDescent="0.75">
      <c r="B71" s="32">
        <v>9</v>
      </c>
      <c r="C71" s="84">
        <v>1</v>
      </c>
    </row>
    <row r="73" spans="1:10" ht="13.75" thickBot="1" x14ac:dyDescent="0.75">
      <c r="A73" s="11" t="s">
        <v>151</v>
      </c>
      <c r="B73" s="10" t="s">
        <v>146</v>
      </c>
      <c r="C73" s="10"/>
      <c r="D73" s="10"/>
      <c r="E73" s="10"/>
      <c r="F73" s="10"/>
      <c r="G73" s="10"/>
      <c r="H73" s="10"/>
      <c r="I73" s="10"/>
      <c r="J73" s="10"/>
    </row>
    <row r="74" spans="1:10" ht="13.75" thickBot="1" x14ac:dyDescent="0.75">
      <c r="B74" s="107" t="s">
        <v>147</v>
      </c>
      <c r="C74" s="156" t="s">
        <v>148</v>
      </c>
      <c r="D74" s="157"/>
      <c r="E74" s="110" t="s">
        <v>149</v>
      </c>
      <c r="F74" s="111"/>
      <c r="G74" s="111"/>
      <c r="H74" s="111"/>
      <c r="I74" s="112"/>
    </row>
    <row r="75" spans="1:10" ht="13.75" thickBot="1" x14ac:dyDescent="0.75">
      <c r="B75" s="31" t="s">
        <v>119</v>
      </c>
      <c r="C75" s="116">
        <v>2300792</v>
      </c>
      <c r="D75" s="117"/>
      <c r="E75" s="158">
        <v>1.0096000000000001E-2</v>
      </c>
      <c r="F75" s="158"/>
      <c r="G75" s="158"/>
      <c r="H75" s="158"/>
      <c r="I75" s="158"/>
    </row>
    <row r="76" spans="1:10" ht="13.75" thickBot="1" x14ac:dyDescent="0.75">
      <c r="B76" s="31" t="s">
        <v>123</v>
      </c>
      <c r="C76" s="116">
        <v>10000</v>
      </c>
      <c r="D76" s="117"/>
      <c r="E76" s="148">
        <v>4.3000000000000002E-5</v>
      </c>
      <c r="F76" s="148"/>
      <c r="G76" s="148"/>
      <c r="H76" s="148"/>
      <c r="I76" s="148"/>
    </row>
    <row r="77" spans="1:10" ht="13.75" thickBot="1" x14ac:dyDescent="0.75">
      <c r="B77" s="31" t="s">
        <v>118</v>
      </c>
      <c r="C77" s="116">
        <v>6600</v>
      </c>
      <c r="D77" s="117"/>
      <c r="E77" s="148">
        <v>2.8E-5</v>
      </c>
      <c r="F77" s="148"/>
      <c r="G77" s="148"/>
      <c r="H77" s="148"/>
      <c r="I77" s="148"/>
    </row>
    <row r="78" spans="1:10" x14ac:dyDescent="0.6">
      <c r="B78" s="61" t="s">
        <v>150</v>
      </c>
    </row>
    <row r="79" spans="1:10" x14ac:dyDescent="0.6">
      <c r="B79" s="61"/>
    </row>
    <row r="80" spans="1:10" ht="13.75" thickBot="1" x14ac:dyDescent="0.75">
      <c r="A80" s="11" t="s">
        <v>158</v>
      </c>
      <c r="B80" s="10" t="s">
        <v>183</v>
      </c>
      <c r="C80" s="10"/>
      <c r="D80" s="10"/>
      <c r="E80" s="10"/>
      <c r="F80" s="10"/>
      <c r="G80" s="10"/>
    </row>
    <row r="81" spans="1:7" ht="13.75" thickBot="1" x14ac:dyDescent="0.75">
      <c r="B81" s="20"/>
      <c r="C81" s="43">
        <v>2019</v>
      </c>
      <c r="D81" s="43" t="s">
        <v>54</v>
      </c>
      <c r="E81" s="43">
        <v>2020</v>
      </c>
      <c r="F81" s="67" t="s">
        <v>54</v>
      </c>
      <c r="G81" s="43" t="s">
        <v>55</v>
      </c>
    </row>
    <row r="82" spans="1:7" ht="13.75" thickBot="1" x14ac:dyDescent="0.75">
      <c r="B82" s="20" t="s">
        <v>63</v>
      </c>
      <c r="C82" s="68">
        <v>107</v>
      </c>
      <c r="D82" s="69">
        <f>C82/$C$86</f>
        <v>0.89166666666666672</v>
      </c>
      <c r="E82" s="68">
        <v>122</v>
      </c>
      <c r="F82" s="70">
        <f>E82/$E$86</f>
        <v>0.99186991869918695</v>
      </c>
      <c r="G82" s="69">
        <f>E82/C82-1</f>
        <v>0.14018691588785037</v>
      </c>
    </row>
    <row r="83" spans="1:7" ht="13.75" thickBot="1" x14ac:dyDescent="0.75">
      <c r="B83" s="20" t="s">
        <v>64</v>
      </c>
      <c r="C83" s="68">
        <v>7</v>
      </c>
      <c r="D83" s="69">
        <f t="shared" ref="D83:D85" si="1">C83/$C$86</f>
        <v>5.8333333333333334E-2</v>
      </c>
      <c r="E83" s="68">
        <v>0</v>
      </c>
      <c r="F83" s="70">
        <f t="shared" ref="F83:F85" si="2">E83/$E$86</f>
        <v>0</v>
      </c>
      <c r="G83" s="69">
        <f>E83/C83-1</f>
        <v>-1</v>
      </c>
    </row>
    <row r="84" spans="1:7" ht="13.75" thickBot="1" x14ac:dyDescent="0.75">
      <c r="B84" s="31" t="s">
        <v>65</v>
      </c>
      <c r="C84" s="118">
        <v>6</v>
      </c>
      <c r="D84" s="78">
        <f t="shared" si="1"/>
        <v>0.05</v>
      </c>
      <c r="E84" s="118">
        <v>1</v>
      </c>
      <c r="F84" s="119">
        <f t="shared" si="2"/>
        <v>8.130081300813009E-3</v>
      </c>
      <c r="G84" s="78">
        <f>E84/C84-1</f>
        <v>-0.83333333333333337</v>
      </c>
    </row>
    <row r="85" spans="1:7" ht="13.75" thickBot="1" x14ac:dyDescent="0.75">
      <c r="B85" s="21" t="s">
        <v>66</v>
      </c>
      <c r="C85" s="71">
        <v>0</v>
      </c>
      <c r="D85" s="72">
        <f t="shared" si="1"/>
        <v>0</v>
      </c>
      <c r="E85" s="71">
        <v>0</v>
      </c>
      <c r="F85" s="73">
        <f t="shared" si="2"/>
        <v>0</v>
      </c>
      <c r="G85" s="72"/>
    </row>
    <row r="86" spans="1:7" ht="13.75" thickBot="1" x14ac:dyDescent="0.75">
      <c r="B86" s="74" t="s">
        <v>67</v>
      </c>
      <c r="C86" s="75">
        <f>SUM(C82:C85)</f>
        <v>120</v>
      </c>
      <c r="D86" s="76"/>
      <c r="E86" s="75">
        <f>SUM(E82:E85)</f>
        <v>123</v>
      </c>
      <c r="F86" s="77"/>
      <c r="G86" s="76">
        <f>E86/C86-1</f>
        <v>2.4999999999999911E-2</v>
      </c>
    </row>
    <row r="88" spans="1:7" ht="13.75" thickBot="1" x14ac:dyDescent="0.75">
      <c r="A88" s="11" t="s">
        <v>166</v>
      </c>
      <c r="B88" s="10" t="s">
        <v>184</v>
      </c>
      <c r="C88" s="10"/>
      <c r="D88" s="10"/>
      <c r="E88" s="10"/>
      <c r="F88" s="10"/>
      <c r="G88" s="10"/>
    </row>
    <row r="89" spans="1:7" ht="13.75" thickBot="1" x14ac:dyDescent="0.75">
      <c r="B89" s="20"/>
      <c r="C89" s="43">
        <v>2019</v>
      </c>
      <c r="D89" s="43" t="s">
        <v>54</v>
      </c>
      <c r="E89" s="43">
        <v>2020</v>
      </c>
      <c r="F89" s="67" t="s">
        <v>54</v>
      </c>
      <c r="G89" s="43" t="s">
        <v>55</v>
      </c>
    </row>
    <row r="90" spans="1:7" ht="13.75" thickBot="1" x14ac:dyDescent="0.75">
      <c r="B90" s="20" t="s">
        <v>68</v>
      </c>
      <c r="C90" s="32">
        <v>315</v>
      </c>
      <c r="D90" s="69">
        <f>C90/$C$94</f>
        <v>0.2208976157082749</v>
      </c>
      <c r="E90" s="68">
        <v>428</v>
      </c>
      <c r="F90" s="70">
        <f>E90/$E$94</f>
        <v>0.22778073443320915</v>
      </c>
      <c r="G90" s="69">
        <f>E90/C90-1</f>
        <v>0.35873015873015879</v>
      </c>
    </row>
    <row r="91" spans="1:7" ht="13.75" thickBot="1" x14ac:dyDescent="0.75">
      <c r="B91" s="31" t="s">
        <v>69</v>
      </c>
      <c r="C91" s="71">
        <v>992</v>
      </c>
      <c r="D91" s="69">
        <f t="shared" ref="D91:D93" si="3">C91/$C$94</f>
        <v>0.69565217391304346</v>
      </c>
      <c r="E91" s="68">
        <v>1183</v>
      </c>
      <c r="F91" s="70">
        <f t="shared" ref="F91:F93" si="4">E91/$E$94</f>
        <v>0.62959020755721129</v>
      </c>
      <c r="G91" s="69">
        <f>E91/C91-1</f>
        <v>0.19254032258064524</v>
      </c>
    </row>
    <row r="92" spans="1:7" ht="13.75" thickBot="1" x14ac:dyDescent="0.75">
      <c r="B92" s="31" t="s">
        <v>71</v>
      </c>
      <c r="C92" s="68">
        <v>0</v>
      </c>
      <c r="D92" s="69">
        <f t="shared" si="3"/>
        <v>0</v>
      </c>
      <c r="E92" s="32">
        <v>0</v>
      </c>
      <c r="F92" s="70">
        <f t="shared" si="4"/>
        <v>0</v>
      </c>
      <c r="G92" s="78"/>
    </row>
    <row r="93" spans="1:7" ht="13.75" thickBot="1" x14ac:dyDescent="0.75">
      <c r="B93" s="21" t="s">
        <v>70</v>
      </c>
      <c r="C93" s="32">
        <v>119</v>
      </c>
      <c r="D93" s="78">
        <f t="shared" si="3"/>
        <v>8.3450210378681625E-2</v>
      </c>
      <c r="E93" s="71">
        <v>268</v>
      </c>
      <c r="F93" s="78">
        <f t="shared" si="4"/>
        <v>0.14262905800957956</v>
      </c>
      <c r="G93" s="78">
        <f>E93/C93-1</f>
        <v>1.2521008403361344</v>
      </c>
    </row>
    <row r="94" spans="1:7" ht="13.75" thickBot="1" x14ac:dyDescent="0.75">
      <c r="B94" s="74" t="s">
        <v>67</v>
      </c>
      <c r="C94" s="75">
        <f>SUM(C90:C93)</f>
        <v>1426</v>
      </c>
      <c r="D94" s="76"/>
      <c r="E94" s="75">
        <f>SUM(E90:E93)</f>
        <v>1879</v>
      </c>
      <c r="F94" s="77"/>
      <c r="G94" s="76">
        <f>E94/C94-1</f>
        <v>0.31767180925666194</v>
      </c>
    </row>
    <row r="96" spans="1:7" ht="13.75" thickBot="1" x14ac:dyDescent="0.75">
      <c r="A96" s="11" t="s">
        <v>167</v>
      </c>
      <c r="B96" s="10" t="s">
        <v>75</v>
      </c>
      <c r="C96" s="10"/>
      <c r="D96" s="10"/>
      <c r="E96" s="66"/>
      <c r="F96" s="66"/>
    </row>
    <row r="97" spans="1:4" ht="13.75" thickBot="1" x14ac:dyDescent="0.75">
      <c r="B97" s="16"/>
      <c r="C97" s="43">
        <v>2020</v>
      </c>
    </row>
    <row r="98" spans="1:4" ht="13.75" thickBot="1" x14ac:dyDescent="0.75">
      <c r="B98" s="16" t="s">
        <v>72</v>
      </c>
      <c r="C98" s="103">
        <v>0.37</v>
      </c>
    </row>
    <row r="99" spans="1:4" ht="13.75" thickBot="1" x14ac:dyDescent="0.75">
      <c r="B99" s="79" t="s">
        <v>73</v>
      </c>
      <c r="C99" s="84">
        <v>0.27</v>
      </c>
    </row>
    <row r="100" spans="1:4" ht="13.75" thickBot="1" x14ac:dyDescent="0.75">
      <c r="B100" s="17" t="s">
        <v>74</v>
      </c>
      <c r="C100" s="95">
        <v>0.36</v>
      </c>
    </row>
    <row r="101" spans="1:4" x14ac:dyDescent="0.6">
      <c r="B101" s="60"/>
    </row>
    <row r="102" spans="1:4" ht="13.75" thickBot="1" x14ac:dyDescent="0.75">
      <c r="A102" s="11" t="s">
        <v>174</v>
      </c>
      <c r="B102" s="10" t="s">
        <v>198</v>
      </c>
    </row>
    <row r="103" spans="1:4" ht="13.75" thickBot="1" x14ac:dyDescent="0.75">
      <c r="B103" s="27" t="s">
        <v>199</v>
      </c>
    </row>
    <row r="104" spans="1:4" ht="13.75" thickBot="1" x14ac:dyDescent="0.75">
      <c r="B104" s="121" t="s">
        <v>200</v>
      </c>
    </row>
    <row r="105" spans="1:4" x14ac:dyDescent="0.6">
      <c r="B105" s="60"/>
    </row>
    <row r="106" spans="1:4" ht="13.75" thickBot="1" x14ac:dyDescent="0.75">
      <c r="A106" s="11" t="s">
        <v>197</v>
      </c>
      <c r="B106" s="10" t="s">
        <v>188</v>
      </c>
      <c r="C106" s="10"/>
      <c r="D106" s="10"/>
    </row>
    <row r="107" spans="1:4" ht="13.75" thickBot="1" x14ac:dyDescent="0.75">
      <c r="B107" s="42" t="s">
        <v>147</v>
      </c>
      <c r="C107" s="42" t="s">
        <v>195</v>
      </c>
      <c r="D107" s="42" t="s">
        <v>196</v>
      </c>
    </row>
    <row r="108" spans="1:4" ht="13.75" thickBot="1" x14ac:dyDescent="0.75">
      <c r="B108" s="122" t="s">
        <v>193</v>
      </c>
      <c r="C108" s="107" t="s">
        <v>194</v>
      </c>
      <c r="D108" s="107" t="s">
        <v>140</v>
      </c>
    </row>
    <row r="109" spans="1:4" ht="13.75" thickBot="1" x14ac:dyDescent="0.75">
      <c r="B109" s="21" t="s">
        <v>169</v>
      </c>
      <c r="C109" s="21" t="s">
        <v>115</v>
      </c>
      <c r="D109" s="21" t="s">
        <v>140</v>
      </c>
    </row>
    <row r="110" spans="1:4" ht="13.75" thickBot="1" x14ac:dyDescent="0.75">
      <c r="B110" s="21" t="s">
        <v>122</v>
      </c>
      <c r="C110" s="21" t="s">
        <v>115</v>
      </c>
      <c r="D110" s="21" t="s">
        <v>142</v>
      </c>
    </row>
    <row r="112" spans="1:4" ht="13.75" thickBot="1" x14ac:dyDescent="0.75">
      <c r="A112" s="11" t="s">
        <v>201</v>
      </c>
      <c r="B112" s="10" t="s">
        <v>202</v>
      </c>
      <c r="C112" s="10"/>
      <c r="D112" s="10"/>
    </row>
    <row r="113" spans="1:4" ht="13.75" thickBot="1" x14ac:dyDescent="0.75">
      <c r="B113" s="42" t="s">
        <v>147</v>
      </c>
      <c r="C113" s="42" t="s">
        <v>195</v>
      </c>
      <c r="D113" s="42" t="s">
        <v>196</v>
      </c>
    </row>
    <row r="114" spans="1:4" ht="13.75" thickBot="1" x14ac:dyDescent="0.75">
      <c r="B114" s="122" t="s">
        <v>119</v>
      </c>
      <c r="C114" s="107" t="s">
        <v>194</v>
      </c>
      <c r="D114" s="107" t="s">
        <v>142</v>
      </c>
    </row>
    <row r="115" spans="1:4" ht="13.75" thickBot="1" x14ac:dyDescent="0.75">
      <c r="B115" s="21" t="s">
        <v>173</v>
      </c>
      <c r="C115" s="21" t="s">
        <v>115</v>
      </c>
      <c r="D115" s="21" t="s">
        <v>142</v>
      </c>
    </row>
    <row r="116" spans="1:4" ht="13.75" thickBot="1" x14ac:dyDescent="0.75">
      <c r="B116" s="21" t="s">
        <v>169</v>
      </c>
      <c r="C116" s="21" t="s">
        <v>115</v>
      </c>
      <c r="D116" s="21" t="s">
        <v>140</v>
      </c>
    </row>
    <row r="117" spans="1:4" ht="13.75" thickBot="1" x14ac:dyDescent="0.75">
      <c r="B117" s="31" t="s">
        <v>128</v>
      </c>
      <c r="C117" s="21" t="s">
        <v>115</v>
      </c>
      <c r="D117" s="21" t="s">
        <v>142</v>
      </c>
    </row>
    <row r="119" spans="1:4" ht="13.75" thickBot="1" x14ac:dyDescent="0.75">
      <c r="A119" s="11" t="s">
        <v>203</v>
      </c>
      <c r="B119" s="10" t="s">
        <v>206</v>
      </c>
      <c r="C119" s="10"/>
    </row>
    <row r="120" spans="1:4" ht="13.75" thickBot="1" x14ac:dyDescent="0.75">
      <c r="B120" s="16"/>
      <c r="C120" s="123"/>
      <c r="D120" s="120">
        <v>2020</v>
      </c>
    </row>
    <row r="121" spans="1:4" ht="13.75" thickBot="1" x14ac:dyDescent="0.75">
      <c r="B121" s="126" t="s">
        <v>210</v>
      </c>
      <c r="C121" s="123"/>
      <c r="D121" s="134">
        <v>5</v>
      </c>
    </row>
    <row r="122" spans="1:4" ht="13.75" thickBot="1" x14ac:dyDescent="0.75">
      <c r="B122" s="131" t="s">
        <v>207</v>
      </c>
      <c r="C122" s="123"/>
      <c r="D122" s="72">
        <v>1</v>
      </c>
    </row>
    <row r="123" spans="1:4" ht="13.75" thickBot="1" x14ac:dyDescent="0.75">
      <c r="B123" s="132" t="s">
        <v>209</v>
      </c>
      <c r="C123" s="133"/>
      <c r="D123" s="130"/>
    </row>
    <row r="124" spans="1:4" ht="13.75" thickBot="1" x14ac:dyDescent="0.75">
      <c r="B124" s="124" t="s">
        <v>204</v>
      </c>
      <c r="C124" s="125"/>
      <c r="D124" s="71">
        <v>4</v>
      </c>
    </row>
    <row r="125" spans="1:4" ht="13.75" thickBot="1" x14ac:dyDescent="0.75">
      <c r="B125" s="124" t="s">
        <v>205</v>
      </c>
      <c r="C125" s="125"/>
      <c r="D125" s="71">
        <v>2</v>
      </c>
    </row>
    <row r="126" spans="1:4" ht="13.75" thickBot="1" x14ac:dyDescent="0.75">
      <c r="B126" s="128" t="s">
        <v>208</v>
      </c>
      <c r="C126" s="129"/>
      <c r="D126" s="130"/>
    </row>
    <row r="127" spans="1:4" ht="13.75" thickBot="1" x14ac:dyDescent="0.75">
      <c r="B127" s="127" t="s">
        <v>204</v>
      </c>
      <c r="C127" s="125"/>
      <c r="D127" s="135">
        <v>1</v>
      </c>
    </row>
    <row r="128" spans="1:4" ht="13.75" thickBot="1" x14ac:dyDescent="0.75">
      <c r="B128" s="124" t="s">
        <v>205</v>
      </c>
      <c r="C128" s="125"/>
      <c r="D128" s="72">
        <v>1</v>
      </c>
    </row>
    <row r="132" spans="2:2" x14ac:dyDescent="0.6">
      <c r="B132" s="60" t="s">
        <v>187</v>
      </c>
    </row>
    <row r="212" spans="1:3" x14ac:dyDescent="0.6">
      <c r="A212" s="11" t="s">
        <v>167</v>
      </c>
      <c r="B212" s="10" t="s">
        <v>168</v>
      </c>
      <c r="C212" s="10"/>
    </row>
    <row r="213" spans="1:3" x14ac:dyDescent="0.6">
      <c r="B213" s="65" t="s">
        <v>170</v>
      </c>
    </row>
    <row r="214" spans="1:3" x14ac:dyDescent="0.6">
      <c r="B214" s="11" t="s">
        <v>169</v>
      </c>
    </row>
    <row r="215" spans="1:3" x14ac:dyDescent="0.6">
      <c r="B215" s="11" t="s">
        <v>122</v>
      </c>
    </row>
    <row r="217" spans="1:3" x14ac:dyDescent="0.6">
      <c r="A217" s="11" t="s">
        <v>167</v>
      </c>
      <c r="B217" s="10" t="s">
        <v>171</v>
      </c>
      <c r="C217" s="10"/>
    </row>
    <row r="218" spans="1:3" x14ac:dyDescent="0.6">
      <c r="B218" s="65" t="s">
        <v>172</v>
      </c>
    </row>
    <row r="219" spans="1:3" x14ac:dyDescent="0.6">
      <c r="B219" s="11" t="s">
        <v>173</v>
      </c>
    </row>
    <row r="220" spans="1:3" x14ac:dyDescent="0.6">
      <c r="B220" s="11" t="s">
        <v>169</v>
      </c>
    </row>
    <row r="221" spans="1:3" x14ac:dyDescent="0.6">
      <c r="B221" s="11" t="s">
        <v>128</v>
      </c>
    </row>
  </sheetData>
  <mergeCells count="12">
    <mergeCell ref="E77:I77"/>
    <mergeCell ref="E3:G3"/>
    <mergeCell ref="E4:G4"/>
    <mergeCell ref="E5:G5"/>
    <mergeCell ref="B3:C3"/>
    <mergeCell ref="B4:C4"/>
    <mergeCell ref="B5:C5"/>
    <mergeCell ref="B6:C6"/>
    <mergeCell ref="E6:G6"/>
    <mergeCell ref="C74:D74"/>
    <mergeCell ref="E75:I75"/>
    <mergeCell ref="E76:I76"/>
  </mergeCells>
  <pageMargins left="0.7" right="0.7" top="0.75" bottom="0.75" header="0.3" footer="0.3"/>
  <pageSetup paperSize="9" orientation="portrait" r:id="rId1"/>
  <ignoredErrors>
    <ignoredError sqref="C94 E94 C86 E86 C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Environmental</vt:lpstr>
      <vt:lpstr>Social</vt:lpstr>
      <vt:lpstr>Governance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Chicheryukina Tamara</dc:creator>
  <cp:lastModifiedBy>Volochkovich Tatiana</cp:lastModifiedBy>
  <dcterms:created xsi:type="dcterms:W3CDTF">2021-09-06T08:55:30Z</dcterms:created>
  <dcterms:modified xsi:type="dcterms:W3CDTF">2021-09-27T06:37:52Z</dcterms:modified>
</cp:coreProperties>
</file>